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sag0f\Desktop\Personal\"/>
    </mc:Choice>
  </mc:AlternateContent>
  <xr:revisionPtr revIDLastSave="0" documentId="10_ncr:100000_{5615CB7A-B51D-49B6-80A7-C880B28F6D14}" xr6:coauthVersionLast="31" xr6:coauthVersionMax="31" xr10:uidLastSave="{00000000-0000-0000-0000-000000000000}"/>
  <bookViews>
    <workbookView xWindow="0" yWindow="0" windowWidth="14370" windowHeight="678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37" i="1"/>
  <c r="J28" i="1"/>
  <c r="J19" i="1"/>
  <c r="E71" i="1"/>
  <c r="E47" i="1"/>
  <c r="E55" i="1"/>
  <c r="E19" i="1"/>
  <c r="J50" i="1" l="1"/>
</calcChain>
</file>

<file path=xl/sharedStrings.xml><?xml version="1.0" encoding="utf-8"?>
<sst xmlns="http://schemas.openxmlformats.org/spreadsheetml/2006/main" count="75" uniqueCount="59">
  <si>
    <t>Instructions:</t>
  </si>
  <si>
    <t>LifeAndMyFinances.com</t>
  </si>
  <si>
    <t>The Depreciation Calculator</t>
  </si>
  <si>
    <t>Is your car  &lt;1 year old?</t>
  </si>
  <si>
    <t>Is your car used, but less than 10 years old?</t>
  </si>
  <si>
    <t xml:space="preserve">Enter the price you paid for it here  --&gt;  </t>
  </si>
  <si>
    <t xml:space="preserve">Enter the value of the car here --&gt;  </t>
  </si>
  <si>
    <t xml:space="preserve">Enter the # of years you've owned it --&gt;  </t>
  </si>
  <si>
    <t xml:space="preserve">Enter the price you paid new ---&gt;  </t>
  </si>
  <si>
    <t>3) Timeshares</t>
  </si>
  <si>
    <t>Purchase price and years owned</t>
  </si>
  <si>
    <t xml:space="preserve">Enter the price you paid ---&gt;  </t>
  </si>
  <si>
    <t>2) Computers, Televisions, and Cell Phones</t>
  </si>
  <si>
    <t>Computer/Cell/TV #1</t>
  </si>
  <si>
    <t>Computer/Cell/TV #2</t>
  </si>
  <si>
    <t>Computer/Cell/TV #3</t>
  </si>
  <si>
    <t>Computer/Cell/TV #4</t>
  </si>
  <si>
    <t>Computer/Cell/TV #5</t>
  </si>
  <si>
    <t>Computer/Cell/TV #6</t>
  </si>
  <si>
    <t xml:space="preserve">Car Depreciation = </t>
  </si>
  <si>
    <t xml:space="preserve">Electronics Depreciation = </t>
  </si>
  <si>
    <t xml:space="preserve">Timeshare Depreciation = </t>
  </si>
  <si>
    <t>Quad/Snowmobile/Watercraft #1</t>
  </si>
  <si>
    <t xml:space="preserve">Enter the price you paid new  --&gt;  </t>
  </si>
  <si>
    <t>Quad/Snowmobile/Watercraft #2</t>
  </si>
  <si>
    <t>Quad/Snowmobile/Watercraft #3</t>
  </si>
  <si>
    <t xml:space="preserve">Your toy depreciation = </t>
  </si>
  <si>
    <t>4) Quads, Snowmobiles, Watercrafts (and Lawnmowers)</t>
  </si>
  <si>
    <t>5) Video Games</t>
  </si>
  <si>
    <t xml:space="preserve">Amount spent on video games this year  --&gt;  </t>
  </si>
  <si>
    <t xml:space="preserve">Total value of your used games --&gt;  </t>
  </si>
  <si>
    <t>Enter amount of new vs. used games</t>
  </si>
  <si>
    <t xml:space="preserve">Video game depreciation = </t>
  </si>
  <si>
    <t>6) Jewelry</t>
  </si>
  <si>
    <t>7) Other Media (Books, DVD's, CD's)</t>
  </si>
  <si>
    <t>8) Clothing</t>
  </si>
  <si>
    <t>Enter amount of new vs. used jewelry</t>
  </si>
  <si>
    <t xml:space="preserve">Amount spent on jewelry this year  --&gt;  </t>
  </si>
  <si>
    <t xml:space="preserve">Total value of your used jewelry --&gt;  </t>
  </si>
  <si>
    <t xml:space="preserve">Jewelry depreciation = </t>
  </si>
  <si>
    <t>Enter amount of new media vs. used</t>
  </si>
  <si>
    <t xml:space="preserve">Amount spent on media this year  --&gt;  </t>
  </si>
  <si>
    <t xml:space="preserve">Total value of your used media--&gt;  </t>
  </si>
  <si>
    <t xml:space="preserve">Media depreciation = </t>
  </si>
  <si>
    <t>Enter amount of new vs. used clothing</t>
  </si>
  <si>
    <t xml:space="preserve">Amount spent on clothing this year  --&gt;  </t>
  </si>
  <si>
    <t xml:space="preserve">Total value of your used clothes --&gt;  </t>
  </si>
  <si>
    <t xml:space="preserve">Clothing depreciation = </t>
  </si>
  <si>
    <t>1) Your Car (enter ALL cars if you have more than 1)</t>
  </si>
  <si>
    <t>Your Total Depreciation =</t>
  </si>
  <si>
    <t>1) Fill out all the orange</t>
  </si>
  <si>
    <t>cells with the appropriate</t>
  </si>
  <si>
    <t>answers.</t>
  </si>
  <si>
    <t>2) Check out your total</t>
  </si>
  <si>
    <t>depreciation result for</t>
  </si>
  <si>
    <t>this year!</t>
  </si>
  <si>
    <t>3) Think about your result</t>
  </si>
  <si>
    <t>and make changes!</t>
  </si>
  <si>
    <t>...How much are you losing to depreciation? Answer the questions below and find out!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</si>
</sst>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5"/>
      <name val="Arial Black"/>
      <family val="2"/>
    </font>
    <font>
      <b/>
      <u val="singleAccounting"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1" applyFont="1" applyFill="1"/>
    <xf numFmtId="44" fontId="2" fillId="2" borderId="0" xfId="1" applyFont="1" applyFill="1"/>
    <xf numFmtId="44" fontId="6" fillId="2" borderId="0" xfId="1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44" fontId="0" fillId="0" borderId="0" xfId="1" applyFont="1" applyFill="1" applyBorder="1"/>
    <xf numFmtId="0" fontId="5" fillId="0" borderId="0" xfId="0" applyFont="1" applyAlignment="1">
      <alignment vertical="top"/>
    </xf>
    <xf numFmtId="44" fontId="8" fillId="0" borderId="0" xfId="2" applyNumberFormat="1" applyFont="1" applyAlignment="1">
      <alignment horizontal="right" vertical="center"/>
    </xf>
    <xf numFmtId="0" fontId="9" fillId="0" borderId="0" xfId="0" applyFont="1"/>
    <xf numFmtId="0" fontId="4" fillId="0" borderId="0" xfId="0" applyFont="1"/>
    <xf numFmtId="44" fontId="10" fillId="0" borderId="0" xfId="1" applyFont="1"/>
    <xf numFmtId="0" fontId="9" fillId="0" borderId="0" xfId="0" applyFont="1" applyAlignment="1">
      <alignment horizontal="right"/>
    </xf>
    <xf numFmtId="44" fontId="0" fillId="0" borderId="0" xfId="1" applyFont="1" applyBorder="1"/>
    <xf numFmtId="44" fontId="9" fillId="0" borderId="0" xfId="1" applyFont="1"/>
    <xf numFmtId="44" fontId="9" fillId="0" borderId="0" xfId="1" applyFont="1" applyAlignment="1">
      <alignment horizontal="right"/>
    </xf>
    <xf numFmtId="44" fontId="0" fillId="3" borderId="1" xfId="1" applyFont="1" applyFill="1" applyBorder="1"/>
    <xf numFmtId="165" fontId="0" fillId="3" borderId="1" xfId="3" applyNumberFormat="1" applyFont="1" applyFill="1" applyBorder="1"/>
    <xf numFmtId="44" fontId="9" fillId="0" borderId="0" xfId="1" applyNumberFormat="1" applyFont="1" applyBorder="1"/>
    <xf numFmtId="44" fontId="9" fillId="0" borderId="0" xfId="1" applyFont="1" applyBorder="1"/>
    <xf numFmtId="44" fontId="0" fillId="0" borderId="0" xfId="0" applyNumberFormat="1"/>
    <xf numFmtId="44" fontId="9" fillId="0" borderId="0" xfId="0" applyNumberFormat="1" applyFont="1"/>
    <xf numFmtId="0" fontId="11" fillId="0" borderId="2" xfId="0" applyFont="1" applyBorder="1" applyAlignment="1">
      <alignment horizontal="left" indent="3"/>
    </xf>
    <xf numFmtId="0" fontId="0" fillId="0" borderId="3" xfId="0" applyBorder="1"/>
    <xf numFmtId="44" fontId="0" fillId="0" borderId="3" xfId="1" applyFont="1" applyBorder="1"/>
    <xf numFmtId="167" fontId="11" fillId="0" borderId="4" xfId="1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</xdr:colOff>
      <xdr:row>0</xdr:row>
      <xdr:rowOff>0</xdr:rowOff>
    </xdr:from>
    <xdr:to>
      <xdr:col>8</xdr:col>
      <xdr:colOff>1809750</xdr:colOff>
      <xdr:row>9</xdr:row>
      <xdr:rowOff>85950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" y="0"/>
          <a:ext cx="9066742" cy="183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feandmyfinan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showGridLines="0" tabSelected="1" zoomScaleNormal="100" workbookViewId="0">
      <selection activeCell="N14" sqref="N14"/>
    </sheetView>
  </sheetViews>
  <sheetFormatPr defaultRowHeight="15" x14ac:dyDescent="0.25"/>
  <cols>
    <col min="1" max="1" width="7.28515625" style="2" customWidth="1"/>
    <col min="2" max="2" width="6.42578125" customWidth="1"/>
    <col min="3" max="3" width="7.7109375" style="1" customWidth="1"/>
    <col min="4" max="4" width="36.7109375" customWidth="1"/>
    <col min="5" max="5" width="20.7109375" style="1" customWidth="1"/>
    <col min="6" max="6" width="6.5703125" customWidth="1"/>
    <col min="7" max="7" width="7.42578125" style="1" customWidth="1"/>
    <col min="8" max="8" width="16.5703125" customWidth="1"/>
    <col min="9" max="9" width="27.85546875" style="1" customWidth="1"/>
    <col min="10" max="10" width="24.5703125" customWidth="1"/>
    <col min="11" max="11" width="18.140625" bestFit="1" customWidth="1"/>
    <col min="12" max="12" width="12.140625" bestFit="1" customWidth="1"/>
    <col min="13" max="13" width="18.140625" bestFit="1" customWidth="1"/>
    <col min="14" max="14" width="12.140625" bestFit="1" customWidth="1"/>
    <col min="15" max="15" width="18.140625" bestFit="1" customWidth="1"/>
    <col min="16" max="16" width="12.140625" bestFit="1" customWidth="1"/>
    <col min="17" max="17" width="18.140625" bestFit="1" customWidth="1"/>
    <col min="18" max="18" width="12.140625" bestFit="1" customWidth="1"/>
    <col min="19" max="19" width="18.140625" bestFit="1" customWidth="1"/>
    <col min="20" max="20" width="12.140625" bestFit="1" customWidth="1"/>
    <col min="21" max="21" width="18.140625" bestFit="1" customWidth="1"/>
    <col min="22" max="22" width="12.140625" bestFit="1" customWidth="1"/>
    <col min="23" max="23" width="18.140625" bestFit="1" customWidth="1"/>
    <col min="24" max="24" width="12.140625" bestFit="1" customWidth="1"/>
    <col min="25" max="25" width="18.140625" bestFit="1" customWidth="1"/>
    <col min="26" max="26" width="12.140625" bestFit="1" customWidth="1"/>
    <col min="27" max="27" width="18.140625" bestFit="1" customWidth="1"/>
    <col min="28" max="28" width="12.140625" bestFit="1" customWidth="1"/>
    <col min="29" max="29" width="18.140625" bestFit="1" customWidth="1"/>
    <col min="30" max="30" width="12.140625" bestFit="1" customWidth="1"/>
  </cols>
  <sheetData>
    <row r="1" spans="1:10" ht="18" x14ac:dyDescent="0.4">
      <c r="A1" s="3"/>
      <c r="B1" s="4"/>
      <c r="C1" s="5"/>
      <c r="D1" s="4"/>
      <c r="E1" s="5"/>
      <c r="F1" s="4"/>
      <c r="G1" s="5"/>
      <c r="H1" s="4"/>
      <c r="I1" s="5"/>
      <c r="J1" s="7" t="s">
        <v>0</v>
      </c>
    </row>
    <row r="2" spans="1:10" x14ac:dyDescent="0.25">
      <c r="A2" s="3"/>
      <c r="B2" s="4"/>
      <c r="C2" s="5"/>
      <c r="D2" s="4"/>
      <c r="E2" s="5"/>
      <c r="F2" s="4"/>
      <c r="G2" s="5"/>
      <c r="H2" s="4"/>
      <c r="I2" s="5"/>
      <c r="J2" s="6" t="s">
        <v>50</v>
      </c>
    </row>
    <row r="3" spans="1:10" x14ac:dyDescent="0.25">
      <c r="A3" s="3"/>
      <c r="B3" s="4"/>
      <c r="C3" s="5"/>
      <c r="D3" s="4"/>
      <c r="E3" s="5"/>
      <c r="F3" s="4"/>
      <c r="G3" s="5"/>
      <c r="H3" s="4"/>
      <c r="I3" s="5"/>
      <c r="J3" s="6" t="s">
        <v>51</v>
      </c>
    </row>
    <row r="4" spans="1:10" x14ac:dyDescent="0.25">
      <c r="A4" s="3"/>
      <c r="B4" s="4"/>
      <c r="C4" s="5"/>
      <c r="D4" s="4"/>
      <c r="E4" s="5"/>
      <c r="F4" s="4"/>
      <c r="G4" s="5"/>
      <c r="H4" s="4"/>
      <c r="I4" s="5"/>
      <c r="J4" s="6" t="s">
        <v>52</v>
      </c>
    </row>
    <row r="5" spans="1:10" x14ac:dyDescent="0.25">
      <c r="A5" s="3"/>
      <c r="B5" s="4"/>
      <c r="C5" s="5"/>
      <c r="D5" s="4"/>
      <c r="E5" s="5"/>
      <c r="F5" s="4"/>
      <c r="G5" s="5"/>
      <c r="H5" s="4"/>
      <c r="I5" s="5"/>
      <c r="J5" s="6" t="s">
        <v>53</v>
      </c>
    </row>
    <row r="6" spans="1:10" x14ac:dyDescent="0.25">
      <c r="A6" s="3"/>
      <c r="B6" s="4"/>
      <c r="C6" s="5"/>
      <c r="D6" s="4"/>
      <c r="E6" s="5"/>
      <c r="F6" s="4"/>
      <c r="G6" s="5"/>
      <c r="H6" s="4"/>
      <c r="I6" s="5"/>
      <c r="J6" s="6" t="s">
        <v>54</v>
      </c>
    </row>
    <row r="7" spans="1:10" x14ac:dyDescent="0.25">
      <c r="A7" s="3"/>
      <c r="B7" s="4"/>
      <c r="C7" s="5"/>
      <c r="D7" s="4"/>
      <c r="E7" s="5"/>
      <c r="F7" s="4"/>
      <c r="G7" s="5"/>
      <c r="H7" s="4"/>
      <c r="I7" s="5"/>
      <c r="J7" s="6" t="s">
        <v>55</v>
      </c>
    </row>
    <row r="8" spans="1:10" x14ac:dyDescent="0.25">
      <c r="A8" s="3"/>
      <c r="B8" s="4"/>
      <c r="C8" s="5"/>
      <c r="D8" s="4"/>
      <c r="E8" s="5"/>
      <c r="F8" s="4"/>
      <c r="G8" s="5"/>
      <c r="H8" s="4"/>
      <c r="I8" s="5"/>
      <c r="J8" s="6" t="s">
        <v>56</v>
      </c>
    </row>
    <row r="9" spans="1:10" x14ac:dyDescent="0.25">
      <c r="A9" s="3"/>
      <c r="B9" s="4"/>
      <c r="C9" s="5"/>
      <c r="D9" s="4"/>
      <c r="E9" s="5"/>
      <c r="F9" s="4"/>
      <c r="G9" s="5"/>
      <c r="H9" s="4"/>
      <c r="I9" s="5"/>
      <c r="J9" s="6" t="s">
        <v>57</v>
      </c>
    </row>
    <row r="10" spans="1:10" ht="9.75" customHeight="1" x14ac:dyDescent="0.25">
      <c r="A10" s="3"/>
      <c r="B10" s="4"/>
      <c r="C10" s="5"/>
      <c r="D10" s="4"/>
      <c r="E10" s="5"/>
      <c r="F10" s="4"/>
      <c r="G10" s="5"/>
      <c r="H10" s="4"/>
      <c r="I10" s="5"/>
      <c r="J10" s="4"/>
    </row>
    <row r="11" spans="1:10" ht="45.75" customHeight="1" x14ac:dyDescent="0.25">
      <c r="B11" s="30" t="s">
        <v>2</v>
      </c>
      <c r="C11" s="11"/>
      <c r="D11" s="11"/>
      <c r="F11" s="8"/>
      <c r="H11" s="31" t="s">
        <v>58</v>
      </c>
      <c r="I11" s="31"/>
      <c r="J11" s="12" t="s">
        <v>1</v>
      </c>
    </row>
    <row r="12" spans="1:10" ht="15.75" customHeight="1" x14ac:dyDescent="0.25">
      <c r="B12" s="11"/>
      <c r="C12" s="11"/>
      <c r="D12" s="11"/>
      <c r="F12" s="8"/>
      <c r="G12" s="9"/>
      <c r="H12" s="10"/>
      <c r="I12" s="8"/>
      <c r="J12" s="8"/>
    </row>
    <row r="13" spans="1:10" ht="18.75" x14ac:dyDescent="0.3">
      <c r="B13" s="14" t="s">
        <v>48</v>
      </c>
      <c r="G13" s="14" t="s">
        <v>28</v>
      </c>
      <c r="H13" s="1"/>
      <c r="I13"/>
    </row>
    <row r="14" spans="1:10" ht="16.5" thickBot="1" x14ac:dyDescent="0.3">
      <c r="C14" s="15" t="s">
        <v>3</v>
      </c>
      <c r="G14"/>
      <c r="H14" s="15" t="s">
        <v>31</v>
      </c>
      <c r="I14"/>
    </row>
    <row r="15" spans="1:10" ht="15.75" thickBot="1" x14ac:dyDescent="0.3">
      <c r="D15" s="16" t="s">
        <v>5</v>
      </c>
      <c r="E15" s="20">
        <v>0</v>
      </c>
      <c r="I15" s="16" t="s">
        <v>29</v>
      </c>
      <c r="J15" s="20">
        <v>0</v>
      </c>
    </row>
    <row r="16" spans="1:10" ht="16.5" thickBot="1" x14ac:dyDescent="0.3">
      <c r="C16" s="15" t="s">
        <v>4</v>
      </c>
      <c r="I16"/>
      <c r="J16" s="1"/>
    </row>
    <row r="17" spans="2:10" ht="15.75" thickBot="1" x14ac:dyDescent="0.3">
      <c r="D17" s="16" t="s">
        <v>6</v>
      </c>
      <c r="E17" s="20">
        <v>7500</v>
      </c>
      <c r="I17" s="16" t="s">
        <v>30</v>
      </c>
      <c r="J17" s="20">
        <v>0</v>
      </c>
    </row>
    <row r="18" spans="2:10" x14ac:dyDescent="0.25">
      <c r="D18" s="16"/>
      <c r="E18" s="17"/>
    </row>
    <row r="19" spans="2:10" x14ac:dyDescent="0.25">
      <c r="D19" s="16" t="s">
        <v>19</v>
      </c>
      <c r="E19" s="17">
        <f>(E15*0.2)+(E17*0.15)</f>
        <v>1125</v>
      </c>
      <c r="I19" s="19" t="s">
        <v>32</v>
      </c>
      <c r="J19" s="24">
        <f>J15*0.7+J17*0.1</f>
        <v>0</v>
      </c>
    </row>
    <row r="21" spans="2:10" ht="18.75" x14ac:dyDescent="0.3">
      <c r="B21" s="14" t="s">
        <v>12</v>
      </c>
    </row>
    <row r="22" spans="2:10" ht="19.5" thickBot="1" x14ac:dyDescent="0.35">
      <c r="C22" s="15" t="s">
        <v>13</v>
      </c>
      <c r="G22" s="14" t="s">
        <v>33</v>
      </c>
      <c r="H22" s="1"/>
      <c r="I22"/>
    </row>
    <row r="23" spans="2:10" ht="16.5" thickBot="1" x14ac:dyDescent="0.3">
      <c r="C23" s="15"/>
      <c r="D23" s="16" t="s">
        <v>8</v>
      </c>
      <c r="E23" s="20">
        <v>350</v>
      </c>
      <c r="G23"/>
      <c r="H23" s="15" t="s">
        <v>36</v>
      </c>
      <c r="I23"/>
    </row>
    <row r="24" spans="2:10" ht="16.5" thickBot="1" x14ac:dyDescent="0.3">
      <c r="C24" s="15"/>
      <c r="D24" s="13"/>
      <c r="I24" s="16" t="s">
        <v>37</v>
      </c>
      <c r="J24" s="20">
        <v>250</v>
      </c>
    </row>
    <row r="25" spans="2:10" ht="16.5" thickBot="1" x14ac:dyDescent="0.3">
      <c r="C25" s="15"/>
      <c r="D25" s="16" t="s">
        <v>7</v>
      </c>
      <c r="E25" s="21">
        <v>4</v>
      </c>
      <c r="I25"/>
      <c r="J25" s="1"/>
    </row>
    <row r="26" spans="2:10" ht="16.5" thickBot="1" x14ac:dyDescent="0.3">
      <c r="C26" s="15" t="s">
        <v>14</v>
      </c>
      <c r="I26" s="16" t="s">
        <v>38</v>
      </c>
      <c r="J26" s="20">
        <v>0</v>
      </c>
    </row>
    <row r="27" spans="2:10" ht="16.5" thickBot="1" x14ac:dyDescent="0.3">
      <c r="C27" s="15"/>
      <c r="D27" s="16" t="s">
        <v>8</v>
      </c>
      <c r="E27" s="20">
        <v>700</v>
      </c>
    </row>
    <row r="28" spans="2:10" ht="16.5" thickBot="1" x14ac:dyDescent="0.3">
      <c r="C28" s="15"/>
      <c r="D28" s="13"/>
      <c r="I28" s="19" t="s">
        <v>39</v>
      </c>
      <c r="J28" s="25">
        <f>J24*0.7+J26*0.05</f>
        <v>175</v>
      </c>
    </row>
    <row r="29" spans="2:10" ht="16.5" thickBot="1" x14ac:dyDescent="0.3">
      <c r="C29" s="15"/>
      <c r="D29" s="16" t="s">
        <v>7</v>
      </c>
      <c r="E29" s="21">
        <v>4</v>
      </c>
    </row>
    <row r="30" spans="2:10" ht="16.5" thickBot="1" x14ac:dyDescent="0.3">
      <c r="C30" s="15" t="s">
        <v>15</v>
      </c>
    </row>
    <row r="31" spans="2:10" ht="19.5" thickBot="1" x14ac:dyDescent="0.35">
      <c r="C31" s="15"/>
      <c r="D31" s="16" t="s">
        <v>8</v>
      </c>
      <c r="E31" s="20">
        <v>600</v>
      </c>
      <c r="G31" s="14" t="s">
        <v>34</v>
      </c>
      <c r="H31" s="1"/>
      <c r="I31"/>
    </row>
    <row r="32" spans="2:10" ht="16.5" thickBot="1" x14ac:dyDescent="0.3">
      <c r="C32" s="15"/>
      <c r="D32" s="13"/>
      <c r="G32"/>
      <c r="H32" s="15" t="s">
        <v>40</v>
      </c>
      <c r="I32"/>
    </row>
    <row r="33" spans="3:10" ht="16.5" thickBot="1" x14ac:dyDescent="0.3">
      <c r="C33" s="15"/>
      <c r="D33" s="16" t="s">
        <v>7</v>
      </c>
      <c r="E33" s="21">
        <v>5</v>
      </c>
      <c r="I33" s="16" t="s">
        <v>41</v>
      </c>
      <c r="J33" s="20">
        <v>50</v>
      </c>
    </row>
    <row r="34" spans="3:10" ht="16.5" thickBot="1" x14ac:dyDescent="0.3">
      <c r="C34" s="15" t="s">
        <v>16</v>
      </c>
      <c r="I34"/>
      <c r="J34" s="1"/>
    </row>
    <row r="35" spans="3:10" ht="16.5" thickBot="1" x14ac:dyDescent="0.3">
      <c r="C35" s="15"/>
      <c r="D35" s="16" t="s">
        <v>8</v>
      </c>
      <c r="E35" s="20">
        <v>200</v>
      </c>
      <c r="I35" s="16" t="s">
        <v>42</v>
      </c>
      <c r="J35" s="20">
        <v>100</v>
      </c>
    </row>
    <row r="36" spans="3:10" ht="16.5" thickBot="1" x14ac:dyDescent="0.3">
      <c r="C36" s="15"/>
      <c r="D36" s="13"/>
    </row>
    <row r="37" spans="3:10" ht="16.5" thickBot="1" x14ac:dyDescent="0.3">
      <c r="C37" s="15"/>
      <c r="D37" s="16" t="s">
        <v>7</v>
      </c>
      <c r="E37" s="21">
        <v>2</v>
      </c>
      <c r="I37" s="19" t="s">
        <v>43</v>
      </c>
      <c r="J37" s="25">
        <f>J33*0.75+J35*0.5</f>
        <v>87.5</v>
      </c>
    </row>
    <row r="38" spans="3:10" ht="16.5" thickBot="1" x14ac:dyDescent="0.3">
      <c r="C38" s="15" t="s">
        <v>17</v>
      </c>
    </row>
    <row r="39" spans="3:10" ht="16.5" thickBot="1" x14ac:dyDescent="0.3">
      <c r="C39" s="15"/>
      <c r="D39" s="16" t="s">
        <v>8</v>
      </c>
      <c r="E39" s="20">
        <v>200</v>
      </c>
    </row>
    <row r="40" spans="3:10" ht="19.5" thickBot="1" x14ac:dyDescent="0.35">
      <c r="C40" s="15"/>
      <c r="D40" s="13"/>
      <c r="G40" s="14" t="s">
        <v>35</v>
      </c>
      <c r="H40" s="1"/>
      <c r="I40"/>
    </row>
    <row r="41" spans="3:10" ht="16.5" thickBot="1" x14ac:dyDescent="0.3">
      <c r="C41" s="15"/>
      <c r="D41" s="16" t="s">
        <v>7</v>
      </c>
      <c r="E41" s="21">
        <v>2</v>
      </c>
      <c r="G41"/>
      <c r="H41" s="15" t="s">
        <v>44</v>
      </c>
      <c r="I41"/>
    </row>
    <row r="42" spans="3:10" ht="16.5" thickBot="1" x14ac:dyDescent="0.3">
      <c r="C42" s="15" t="s">
        <v>18</v>
      </c>
      <c r="I42" s="16" t="s">
        <v>45</v>
      </c>
      <c r="J42" s="20">
        <v>200</v>
      </c>
    </row>
    <row r="43" spans="3:10" ht="15.75" thickBot="1" x14ac:dyDescent="0.3">
      <c r="D43" s="16" t="s">
        <v>8</v>
      </c>
      <c r="E43" s="20">
        <v>175</v>
      </c>
      <c r="I43"/>
      <c r="J43" s="1"/>
    </row>
    <row r="44" spans="3:10" ht="15.75" thickBot="1" x14ac:dyDescent="0.3">
      <c r="D44" s="13"/>
      <c r="I44" s="16" t="s">
        <v>46</v>
      </c>
      <c r="J44" s="20">
        <v>200</v>
      </c>
    </row>
    <row r="45" spans="3:10" ht="15.75" thickBot="1" x14ac:dyDescent="0.3">
      <c r="D45" s="16" t="s">
        <v>7</v>
      </c>
      <c r="E45" s="21">
        <v>4</v>
      </c>
    </row>
    <row r="46" spans="3:10" x14ac:dyDescent="0.25">
      <c r="D46" s="16"/>
      <c r="E46" s="17"/>
      <c r="I46" s="19" t="s">
        <v>47</v>
      </c>
      <c r="J46" s="25">
        <f>J42*0.9+J44*0.75</f>
        <v>330</v>
      </c>
    </row>
    <row r="47" spans="3:10" x14ac:dyDescent="0.25">
      <c r="D47" s="16" t="s">
        <v>20</v>
      </c>
      <c r="E47" s="22">
        <f>(E23*0.5^(E25))+(E27*0.5^(E29))+(E31*0.5^(E33))+(E35*0.5^(E37))+(E39*0.5^(E41))+(E43*0.5^(E45))</f>
        <v>195.3125</v>
      </c>
    </row>
    <row r="49" spans="2:10" ht="19.5" thickBot="1" x14ac:dyDescent="0.35">
      <c r="B49" s="14" t="s">
        <v>9</v>
      </c>
    </row>
    <row r="50" spans="2:10" ht="24" thickBot="1" x14ac:dyDescent="0.4">
      <c r="C50" s="15" t="s">
        <v>10</v>
      </c>
      <c r="G50" s="26" t="s">
        <v>49</v>
      </c>
      <c r="H50" s="27"/>
      <c r="I50" s="28"/>
      <c r="J50" s="29">
        <f>E19+E47+E55+E71+J19+J28+J37+J46</f>
        <v>1922.4124999999999</v>
      </c>
    </row>
    <row r="51" spans="2:10" ht="15.75" thickBot="1" x14ac:dyDescent="0.3">
      <c r="D51" s="16" t="s">
        <v>11</v>
      </c>
      <c r="E51" s="20">
        <v>0</v>
      </c>
    </row>
    <row r="52" spans="2:10" ht="15.75" thickBot="1" x14ac:dyDescent="0.3">
      <c r="D52" s="13"/>
    </row>
    <row r="53" spans="2:10" ht="15.75" thickBot="1" x14ac:dyDescent="0.3">
      <c r="D53" s="16" t="s">
        <v>7</v>
      </c>
      <c r="E53" s="21">
        <v>0</v>
      </c>
    </row>
    <row r="54" spans="2:10" x14ac:dyDescent="0.25">
      <c r="D54" s="16"/>
      <c r="E54" s="17"/>
    </row>
    <row r="55" spans="2:10" x14ac:dyDescent="0.25">
      <c r="D55" s="16" t="s">
        <v>21</v>
      </c>
      <c r="E55" s="23">
        <f>E51*0.5^(E53)</f>
        <v>0</v>
      </c>
    </row>
    <row r="57" spans="2:10" ht="18.75" x14ac:dyDescent="0.3">
      <c r="B57" s="14" t="s">
        <v>27</v>
      </c>
      <c r="E57"/>
    </row>
    <row r="58" spans="2:10" ht="16.5" thickBot="1" x14ac:dyDescent="0.3">
      <c r="C58" s="15" t="s">
        <v>22</v>
      </c>
      <c r="E58"/>
    </row>
    <row r="59" spans="2:10" ht="15.75" thickBot="1" x14ac:dyDescent="0.3">
      <c r="B59" s="1"/>
      <c r="C59"/>
      <c r="D59" s="16" t="s">
        <v>23</v>
      </c>
      <c r="E59" s="20">
        <v>80</v>
      </c>
    </row>
    <row r="60" spans="2:10" ht="15.75" thickBot="1" x14ac:dyDescent="0.3">
      <c r="B60" s="1"/>
      <c r="C60"/>
    </row>
    <row r="61" spans="2:10" ht="15.75" thickBot="1" x14ac:dyDescent="0.3">
      <c r="B61" s="1"/>
      <c r="C61"/>
      <c r="D61" s="16" t="s">
        <v>7</v>
      </c>
      <c r="E61" s="21">
        <v>2</v>
      </c>
    </row>
    <row r="62" spans="2:10" ht="16.5" thickBot="1" x14ac:dyDescent="0.3">
      <c r="B62" s="1"/>
      <c r="C62" s="15" t="s">
        <v>24</v>
      </c>
      <c r="E62"/>
    </row>
    <row r="63" spans="2:10" ht="15.75" thickBot="1" x14ac:dyDescent="0.3">
      <c r="B63" s="1"/>
      <c r="C63"/>
      <c r="D63" s="16" t="s">
        <v>23</v>
      </c>
      <c r="E63" s="20">
        <v>0</v>
      </c>
    </row>
    <row r="64" spans="2:10" ht="15.75" thickBot="1" x14ac:dyDescent="0.3">
      <c r="B64" s="1"/>
      <c r="C64"/>
    </row>
    <row r="65" spans="2:5" ht="15.75" thickBot="1" x14ac:dyDescent="0.3">
      <c r="B65" s="1"/>
      <c r="C65"/>
      <c r="D65" s="16" t="s">
        <v>7</v>
      </c>
      <c r="E65" s="21">
        <v>0</v>
      </c>
    </row>
    <row r="66" spans="2:5" ht="16.5" thickBot="1" x14ac:dyDescent="0.3">
      <c r="B66" s="1"/>
      <c r="C66" s="15" t="s">
        <v>25</v>
      </c>
      <c r="E66"/>
    </row>
    <row r="67" spans="2:5" ht="15.75" thickBot="1" x14ac:dyDescent="0.3">
      <c r="B67" s="1"/>
      <c r="C67"/>
      <c r="D67" s="16" t="s">
        <v>23</v>
      </c>
      <c r="E67" s="20">
        <v>0</v>
      </c>
    </row>
    <row r="68" spans="2:5" ht="15.75" thickBot="1" x14ac:dyDescent="0.3">
      <c r="B68" s="1"/>
      <c r="C68"/>
    </row>
    <row r="69" spans="2:5" ht="15.75" thickBot="1" x14ac:dyDescent="0.3">
      <c r="B69" s="1"/>
      <c r="C69"/>
      <c r="D69" s="16" t="s">
        <v>7</v>
      </c>
      <c r="E69" s="21">
        <v>0</v>
      </c>
    </row>
    <row r="70" spans="2:5" x14ac:dyDescent="0.25">
      <c r="B70" s="1"/>
      <c r="C70"/>
      <c r="D70" s="1"/>
      <c r="E70"/>
    </row>
    <row r="71" spans="2:5" x14ac:dyDescent="0.25">
      <c r="B71" s="1"/>
      <c r="C71"/>
      <c r="D71" s="19" t="s">
        <v>26</v>
      </c>
      <c r="E71" s="18">
        <f>(IF(E61&lt;2,E59*0.2,E59*(0.8^(E61-1)*(0.15))))+(IF(E65&lt;2,E63*0.2,E63*(0.8^(E65-1)*(0.15))))+(IF(E69&lt;2,E67*0.2,E67*(0.8^(E69-1)*(0.15))))</f>
        <v>9.6</v>
      </c>
    </row>
    <row r="72" spans="2:5" x14ac:dyDescent="0.25">
      <c r="B72" s="1"/>
      <c r="C72"/>
      <c r="D72" s="1"/>
      <c r="E72"/>
    </row>
  </sheetData>
  <mergeCells count="1">
    <mergeCell ref="H11:I11"/>
  </mergeCells>
  <hyperlinks>
    <hyperlink ref="J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Sall</dc:creator>
  <cp:lastModifiedBy>Derek Sall</cp:lastModifiedBy>
  <dcterms:created xsi:type="dcterms:W3CDTF">2016-12-23T00:14:26Z</dcterms:created>
  <dcterms:modified xsi:type="dcterms:W3CDTF">2018-10-13T17:27:50Z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