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sag0f\Desktop\Personal\"/>
    </mc:Choice>
  </mc:AlternateContent>
  <xr:revisionPtr revIDLastSave="0" documentId="13_ncr:1_{DB399080-3A45-4639-B7D8-72D34736C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bt Avalanche" sheetId="2" r:id="rId1"/>
    <sheet name="Debt Payoff Chart" sheetId="1" r:id="rId2"/>
  </sheets>
  <definedNames>
    <definedName name="_xlnm.Print_Area" localSheetId="0">'Debt Avalanche'!$A$1:$Y$71</definedName>
    <definedName name="_xlnm.Print_Area" localSheetId="1">'Debt Payoff Chart'!$A$1:$AA$37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9" i="1" l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C20" i="2" l="1"/>
  <c r="W19" i="2"/>
  <c r="T19" i="2"/>
  <c r="Q19" i="2"/>
  <c r="N19" i="2"/>
  <c r="K19" i="2"/>
  <c r="H19" i="2"/>
  <c r="E19" i="2"/>
  <c r="C19" i="2"/>
  <c r="C18" i="2"/>
  <c r="E18" i="2" s="1"/>
  <c r="J19" i="1"/>
  <c r="C16" i="1" s="1"/>
  <c r="C14" i="1" s="1"/>
  <c r="H18" i="2" l="1"/>
  <c r="F18" i="2"/>
  <c r="G19" i="2" s="1"/>
  <c r="D18" i="2"/>
  <c r="K18" i="2" l="1"/>
  <c r="I18" i="2"/>
  <c r="J19" i="2" s="1"/>
  <c r="L18" i="2" l="1"/>
  <c r="M19" i="2" s="1"/>
  <c r="N18" i="2"/>
  <c r="Q18" i="2" l="1"/>
  <c r="R18" i="2" s="1"/>
  <c r="O18" i="2"/>
  <c r="P19" i="2" l="1"/>
  <c r="S19" i="2"/>
  <c r="T18" i="2"/>
  <c r="W18" i="2" l="1"/>
  <c r="U18" i="2"/>
  <c r="V19" i="2" l="1"/>
  <c r="X18" i="2"/>
  <c r="Y19" i="2" l="1"/>
  <c r="D19" i="2" l="1"/>
  <c r="F19" i="2" l="1"/>
  <c r="G20" i="2" s="1"/>
  <c r="I19" i="2" l="1"/>
  <c r="J20" i="2" s="1"/>
  <c r="L19" i="1" l="1"/>
  <c r="B14" i="1" s="1"/>
  <c r="L19" i="2" l="1"/>
  <c r="M20" i="2" s="1"/>
  <c r="O19" i="2" l="1"/>
  <c r="P20" i="2" l="1"/>
  <c r="R19" i="2" l="1"/>
  <c r="U19" i="2" l="1"/>
  <c r="X19" i="2" s="1"/>
  <c r="S20" i="2"/>
  <c r="V20" i="2" l="1"/>
  <c r="Y20" i="2"/>
  <c r="D20" i="2" l="1"/>
  <c r="E20" i="2" l="1"/>
  <c r="F20" i="2" s="1"/>
  <c r="H20" i="2" l="1"/>
  <c r="I20" i="2" s="1"/>
  <c r="J21" i="2" s="1"/>
  <c r="G21" i="2"/>
  <c r="K20" i="2" l="1"/>
  <c r="L20" i="2" s="1"/>
  <c r="M21" i="2" l="1"/>
  <c r="N20" i="2"/>
  <c r="O20" i="2" s="1"/>
  <c r="P21" i="2" s="1"/>
  <c r="Q20" i="2" l="1"/>
  <c r="R20" i="2" s="1"/>
  <c r="S21" i="2" s="1"/>
  <c r="T20" i="2" l="1"/>
  <c r="U20" i="2" s="1"/>
  <c r="V21" i="2" s="1"/>
  <c r="W20" i="2" l="1"/>
  <c r="X20" i="2" s="1"/>
  <c r="Y21" i="2" s="1"/>
  <c r="C21" i="2" s="1"/>
  <c r="D21" i="2" l="1"/>
  <c r="E21" i="2"/>
  <c r="F21" i="2" l="1"/>
  <c r="H21" i="2" s="1"/>
  <c r="I21" i="2" l="1"/>
  <c r="J22" i="2" s="1"/>
  <c r="K21" i="2"/>
  <c r="G22" i="2"/>
  <c r="L21" i="2" l="1"/>
  <c r="M22" i="2" s="1"/>
  <c r="N21" i="2"/>
  <c r="O21" i="2" l="1"/>
  <c r="P22" i="2" s="1"/>
  <c r="Q21" i="2"/>
  <c r="R21" i="2" l="1"/>
  <c r="S22" i="2" s="1"/>
  <c r="T21" i="2"/>
  <c r="U21" i="2" l="1"/>
  <c r="V22" i="2" s="1"/>
  <c r="W21" i="2"/>
  <c r="X21" i="2" s="1"/>
  <c r="Y22" i="2" l="1"/>
  <c r="C22" i="2" s="1"/>
  <c r="D22" i="2" l="1"/>
  <c r="E22" i="2"/>
  <c r="F22" i="2" l="1"/>
  <c r="H22" i="2"/>
  <c r="I22" i="2" l="1"/>
  <c r="J23" i="2" s="1"/>
  <c r="K22" i="2"/>
  <c r="G23" i="2"/>
  <c r="L22" i="2" l="1"/>
  <c r="M23" i="2" s="1"/>
  <c r="N22" i="2"/>
  <c r="O22" i="2" l="1"/>
  <c r="Q22" i="2"/>
  <c r="R22" i="2" l="1"/>
  <c r="T22" i="2"/>
  <c r="P23" i="2"/>
  <c r="U22" i="2" l="1"/>
  <c r="W22" i="2"/>
  <c r="X22" i="2" s="1"/>
  <c r="S23" i="2"/>
  <c r="V23" i="2" l="1"/>
  <c r="Y23" i="2"/>
  <c r="C23" i="2" s="1"/>
  <c r="D23" i="2" l="1"/>
  <c r="E23" i="2"/>
  <c r="F23" i="2" l="1"/>
  <c r="H23" i="2"/>
  <c r="I23" i="2" l="1"/>
  <c r="J24" i="2" s="1"/>
  <c r="K23" i="2"/>
  <c r="G24" i="2"/>
  <c r="L23" i="2" l="1"/>
  <c r="M24" i="2" s="1"/>
  <c r="N23" i="2"/>
  <c r="O23" i="2" l="1"/>
  <c r="P24" i="2" s="1"/>
  <c r="Q23" i="2"/>
  <c r="R23" i="2" l="1"/>
  <c r="S24" i="2" s="1"/>
  <c r="T23" i="2"/>
  <c r="U23" i="2" l="1"/>
  <c r="V24" i="2" l="1"/>
  <c r="W23" i="2"/>
  <c r="X23" i="2" s="1"/>
  <c r="Y24" i="2" l="1"/>
  <c r="C24" i="2" s="1"/>
  <c r="D24" i="2" l="1"/>
  <c r="E24" i="2"/>
  <c r="F24" i="2" l="1"/>
  <c r="H24" i="2"/>
  <c r="I24" i="2" l="1"/>
  <c r="J25" i="2" s="1"/>
  <c r="K24" i="2"/>
  <c r="G25" i="2"/>
  <c r="L24" i="2" l="1"/>
  <c r="M25" i="2" s="1"/>
  <c r="N24" i="2"/>
  <c r="O24" i="2" l="1"/>
  <c r="P25" i="2" s="1"/>
  <c r="Q24" i="2"/>
  <c r="R24" i="2" l="1"/>
  <c r="S25" i="2" s="1"/>
  <c r="T24" i="2"/>
  <c r="U24" i="2" l="1"/>
  <c r="W24" i="2"/>
  <c r="X24" i="2" s="1"/>
  <c r="Y25" i="2" l="1"/>
  <c r="V25" i="2"/>
  <c r="C25" i="2" s="1"/>
  <c r="D25" i="2" l="1"/>
  <c r="E25" i="2"/>
  <c r="F25" i="2" l="1"/>
  <c r="H25" i="2"/>
  <c r="I25" i="2" l="1"/>
  <c r="K25" i="2"/>
  <c r="G26" i="2"/>
  <c r="L25" i="2" l="1"/>
  <c r="N25" i="2"/>
  <c r="J26" i="2"/>
  <c r="O25" i="2" l="1"/>
  <c r="Q25" i="2"/>
  <c r="M26" i="2"/>
  <c r="R25" i="2" l="1"/>
  <c r="T25" i="2"/>
  <c r="P26" i="2"/>
  <c r="U25" i="2" l="1"/>
  <c r="W25" i="2"/>
  <c r="X25" i="2" s="1"/>
  <c r="S26" i="2"/>
  <c r="Y26" i="2" l="1"/>
  <c r="V26" i="2"/>
  <c r="C26" i="2" s="1"/>
  <c r="D26" i="2" l="1"/>
  <c r="E26" i="2"/>
  <c r="F26" i="2" s="1"/>
  <c r="H26" i="2" l="1"/>
  <c r="G27" i="2"/>
  <c r="I26" i="2" l="1"/>
  <c r="J27" i="2" s="1"/>
  <c r="K26" i="2"/>
  <c r="L26" i="2" l="1"/>
  <c r="M27" i="2" s="1"/>
  <c r="N26" i="2"/>
  <c r="O26" i="2" l="1"/>
  <c r="Q26" i="2"/>
  <c r="R26" i="2" l="1"/>
  <c r="T26" i="2"/>
  <c r="P27" i="2"/>
  <c r="U26" i="2" l="1"/>
  <c r="W26" i="2"/>
  <c r="X26" i="2" s="1"/>
  <c r="S27" i="2"/>
  <c r="Y27" i="2" l="1"/>
  <c r="V27" i="2"/>
  <c r="C27" i="2" s="1"/>
  <c r="D27" i="2" l="1"/>
  <c r="E27" i="2"/>
  <c r="F27" i="2" l="1"/>
  <c r="H27" i="2"/>
  <c r="I27" i="2" l="1"/>
  <c r="J28" i="2" s="1"/>
  <c r="K27" i="2"/>
  <c r="G28" i="2"/>
  <c r="L27" i="2" l="1"/>
  <c r="M28" i="2" s="1"/>
  <c r="N27" i="2"/>
  <c r="O27" i="2" l="1"/>
  <c r="P28" i="2" s="1"/>
  <c r="Q27" i="2"/>
  <c r="R27" i="2" l="1"/>
  <c r="S28" i="2" s="1"/>
  <c r="T27" i="2"/>
  <c r="U27" i="2" l="1"/>
  <c r="V28" i="2" s="1"/>
  <c r="W27" i="2"/>
  <c r="X27" i="2" s="1"/>
  <c r="Y28" i="2" l="1"/>
  <c r="C28" i="2" s="1"/>
  <c r="D28" i="2" l="1"/>
  <c r="E28" i="2"/>
  <c r="F28" i="2" l="1"/>
  <c r="H28" i="2"/>
  <c r="I28" i="2" l="1"/>
  <c r="J29" i="2" s="1"/>
  <c r="K28" i="2"/>
  <c r="G29" i="2"/>
  <c r="L28" i="2" l="1"/>
  <c r="M29" i="2" s="1"/>
  <c r="N28" i="2"/>
  <c r="O28" i="2" l="1"/>
  <c r="Q28" i="2"/>
  <c r="R28" i="2" l="1"/>
  <c r="S29" i="2" s="1"/>
  <c r="T28" i="2"/>
  <c r="P29" i="2"/>
  <c r="U28" i="2" l="1"/>
  <c r="V29" i="2" s="1"/>
  <c r="W28" i="2"/>
  <c r="X28" i="2" s="1"/>
  <c r="Y29" i="2" l="1"/>
  <c r="C29" i="2" s="1"/>
  <c r="D29" i="2" l="1"/>
  <c r="E29" i="2"/>
  <c r="F29" i="2" l="1"/>
  <c r="H29" i="2"/>
  <c r="I29" i="2" l="1"/>
  <c r="J30" i="2" s="1"/>
  <c r="K29" i="2"/>
  <c r="G30" i="2"/>
  <c r="L29" i="2" l="1"/>
  <c r="N29" i="2"/>
  <c r="O29" i="2" l="1"/>
  <c r="Q29" i="2"/>
  <c r="M30" i="2"/>
  <c r="R29" i="2" l="1"/>
  <c r="S30" i="2" s="1"/>
  <c r="T29" i="2"/>
  <c r="P30" i="2"/>
  <c r="U29" i="2" l="1"/>
  <c r="W29" i="2"/>
  <c r="X29" i="2" s="1"/>
  <c r="Y30" i="2" l="1"/>
  <c r="V30" i="2"/>
  <c r="C30" i="2" s="1"/>
  <c r="D30" i="2" l="1"/>
  <c r="E30" i="2"/>
  <c r="F30" i="2" l="1"/>
  <c r="H30" i="2"/>
  <c r="I30" i="2" l="1"/>
  <c r="J31" i="2" s="1"/>
  <c r="K30" i="2"/>
  <c r="G31" i="2"/>
  <c r="L30" i="2" l="1"/>
  <c r="M31" i="2" s="1"/>
  <c r="N30" i="2"/>
  <c r="O30" i="2" l="1"/>
  <c r="P31" i="2" s="1"/>
  <c r="Q30" i="2"/>
  <c r="R30" i="2" l="1"/>
  <c r="S31" i="2" s="1"/>
  <c r="T30" i="2"/>
  <c r="U30" i="2" l="1"/>
  <c r="V31" i="2" s="1"/>
  <c r="W30" i="2"/>
  <c r="X30" i="2" s="1"/>
  <c r="Y31" i="2" l="1"/>
  <c r="C31" i="2" s="1"/>
  <c r="D31" i="2" l="1"/>
  <c r="E31" i="2"/>
  <c r="F31" i="2" l="1"/>
  <c r="H31" i="2"/>
  <c r="I31" i="2" l="1"/>
  <c r="J32" i="2" s="1"/>
  <c r="K31" i="2"/>
  <c r="G32" i="2"/>
  <c r="L31" i="2" l="1"/>
  <c r="M32" i="2" s="1"/>
  <c r="N31" i="2"/>
  <c r="O31" i="2" l="1"/>
  <c r="P32" i="2" s="1"/>
  <c r="Q31" i="2"/>
  <c r="R31" i="2" l="1"/>
  <c r="S32" i="2" s="1"/>
  <c r="T31" i="2"/>
  <c r="U31" i="2" l="1"/>
  <c r="W31" i="2"/>
  <c r="X31" i="2" s="1"/>
  <c r="Y32" i="2" l="1"/>
  <c r="V32" i="2"/>
  <c r="C32" i="2" s="1"/>
  <c r="D32" i="2" l="1"/>
  <c r="E32" i="2"/>
  <c r="F32" i="2" l="1"/>
  <c r="H32" i="2"/>
  <c r="I32" i="2" l="1"/>
  <c r="J33" i="2" s="1"/>
  <c r="K32" i="2"/>
  <c r="G33" i="2"/>
  <c r="L32" i="2" l="1"/>
  <c r="M33" i="2" s="1"/>
  <c r="N32" i="2"/>
  <c r="O32" i="2" l="1"/>
  <c r="P33" i="2" s="1"/>
  <c r="Q32" i="2"/>
  <c r="R32" i="2" l="1"/>
  <c r="T32" i="2"/>
  <c r="U32" i="2" l="1"/>
  <c r="V33" i="2" s="1"/>
  <c r="W32" i="2"/>
  <c r="X32" i="2" s="1"/>
  <c r="S33" i="2"/>
  <c r="Y33" i="2" l="1"/>
  <c r="C33" i="2" s="1"/>
  <c r="D33" i="2" l="1"/>
  <c r="E33" i="2"/>
  <c r="F33" i="2" l="1"/>
  <c r="H33" i="2"/>
  <c r="I33" i="2" l="1"/>
  <c r="J34" i="2" s="1"/>
  <c r="K33" i="2"/>
  <c r="G34" i="2"/>
  <c r="L33" i="2" l="1"/>
  <c r="M34" i="2" s="1"/>
  <c r="N33" i="2"/>
  <c r="O33" i="2" l="1"/>
  <c r="P34" i="2" s="1"/>
  <c r="Q33" i="2"/>
  <c r="R33" i="2" l="1"/>
  <c r="T33" i="2"/>
  <c r="U33" i="2" l="1"/>
  <c r="V34" i="2" s="1"/>
  <c r="W33" i="2"/>
  <c r="X33" i="2" s="1"/>
  <c r="S34" i="2"/>
  <c r="Y34" i="2" l="1"/>
  <c r="C34" i="2" s="1"/>
  <c r="D34" i="2" l="1"/>
  <c r="E34" i="2"/>
  <c r="F34" i="2" l="1"/>
  <c r="H34" i="2"/>
  <c r="I34" i="2" l="1"/>
  <c r="J35" i="2" s="1"/>
  <c r="K34" i="2"/>
  <c r="G35" i="2"/>
  <c r="L34" i="2" l="1"/>
  <c r="M35" i="2" s="1"/>
  <c r="N34" i="2"/>
  <c r="O34" i="2" l="1"/>
  <c r="Q34" i="2"/>
  <c r="R34" i="2" l="1"/>
  <c r="S35" i="2" s="1"/>
  <c r="T34" i="2"/>
  <c r="P35" i="2"/>
  <c r="U34" i="2" l="1"/>
  <c r="V35" i="2" s="1"/>
  <c r="W34" i="2"/>
  <c r="X34" i="2" s="1"/>
  <c r="Y35" i="2" l="1"/>
  <c r="C35" i="2" s="1"/>
  <c r="D35" i="2" l="1"/>
  <c r="E35" i="2"/>
  <c r="F35" i="2" l="1"/>
  <c r="H35" i="2"/>
  <c r="I35" i="2" l="1"/>
  <c r="J36" i="2" s="1"/>
  <c r="K35" i="2"/>
  <c r="G36" i="2"/>
  <c r="L35" i="2" l="1"/>
  <c r="N35" i="2"/>
  <c r="O35" i="2" l="1"/>
  <c r="Q35" i="2"/>
  <c r="M36" i="2"/>
  <c r="R35" i="2" l="1"/>
  <c r="S36" i="2" s="1"/>
  <c r="T35" i="2"/>
  <c r="P36" i="2"/>
  <c r="U35" i="2" l="1"/>
  <c r="V36" i="2" s="1"/>
  <c r="W35" i="2"/>
  <c r="X35" i="2" s="1"/>
  <c r="Y36" i="2" l="1"/>
  <c r="C36" i="2" s="1"/>
  <c r="D36" i="2" l="1"/>
  <c r="E36" i="2"/>
  <c r="H36" i="2" l="1"/>
  <c r="F36" i="2"/>
  <c r="G37" i="2" l="1"/>
  <c r="I36" i="2"/>
  <c r="J37" i="2" s="1"/>
  <c r="K36" i="2"/>
  <c r="L36" i="2" l="1"/>
  <c r="M37" i="2" s="1"/>
  <c r="N36" i="2"/>
  <c r="O36" i="2" l="1"/>
  <c r="P37" i="2" s="1"/>
  <c r="Q36" i="2"/>
  <c r="R36" i="2" l="1"/>
  <c r="S37" i="2" s="1"/>
  <c r="T36" i="2"/>
  <c r="U36" i="2" l="1"/>
  <c r="V37" i="2" s="1"/>
  <c r="W36" i="2"/>
  <c r="X36" i="2" s="1"/>
  <c r="Y37" i="2" l="1"/>
  <c r="C37" i="2" s="1"/>
  <c r="D37" i="2" l="1"/>
  <c r="E37" i="2"/>
  <c r="H37" i="2" l="1"/>
  <c r="F37" i="2"/>
  <c r="G38" i="2" l="1"/>
  <c r="I37" i="2"/>
  <c r="J38" i="2" s="1"/>
  <c r="K37" i="2"/>
  <c r="L37" i="2" l="1"/>
  <c r="M38" i="2" s="1"/>
  <c r="N37" i="2"/>
  <c r="O37" i="2" l="1"/>
  <c r="P38" i="2" s="1"/>
  <c r="Q37" i="2"/>
  <c r="R37" i="2" l="1"/>
  <c r="T37" i="2"/>
  <c r="U37" i="2" l="1"/>
  <c r="W37" i="2"/>
  <c r="X37" i="2" s="1"/>
  <c r="S38" i="2"/>
  <c r="Y38" i="2" l="1"/>
  <c r="V38" i="2"/>
  <c r="C38" i="2" s="1"/>
  <c r="D38" i="2" l="1"/>
  <c r="E38" i="2"/>
  <c r="F38" i="2" l="1"/>
  <c r="H38" i="2"/>
  <c r="I38" i="2" l="1"/>
  <c r="J39" i="2" s="1"/>
  <c r="K38" i="2"/>
  <c r="G39" i="2"/>
  <c r="L38" i="2" l="1"/>
  <c r="M39" i="2" s="1"/>
  <c r="N38" i="2"/>
  <c r="O38" i="2" l="1"/>
  <c r="Q38" i="2"/>
  <c r="R38" i="2" l="1"/>
  <c r="S39" i="2" s="1"/>
  <c r="T38" i="2"/>
  <c r="P39" i="2"/>
  <c r="U38" i="2" l="1"/>
  <c r="V39" i="2" s="1"/>
  <c r="W38" i="2"/>
  <c r="X38" i="2" s="1"/>
  <c r="Y39" i="2" l="1"/>
  <c r="C39" i="2" s="1"/>
  <c r="D39" i="2" l="1"/>
  <c r="E39" i="2"/>
  <c r="F39" i="2" l="1"/>
  <c r="H39" i="2"/>
  <c r="I39" i="2" l="1"/>
  <c r="J40" i="2" s="1"/>
  <c r="K39" i="2"/>
  <c r="G40" i="2"/>
  <c r="L39" i="2" l="1"/>
  <c r="N39" i="2"/>
  <c r="O39" i="2" l="1"/>
  <c r="P40" i="2" s="1"/>
  <c r="Q39" i="2"/>
  <c r="M40" i="2"/>
  <c r="R39" i="2" l="1"/>
  <c r="S40" i="2" s="1"/>
  <c r="T39" i="2"/>
  <c r="U39" i="2" l="1"/>
  <c r="V40" i="2" s="1"/>
  <c r="W39" i="2"/>
  <c r="X39" i="2" s="1"/>
  <c r="Y40" i="2" l="1"/>
  <c r="C40" i="2" s="1"/>
  <c r="D40" i="2" l="1"/>
  <c r="E40" i="2"/>
  <c r="F40" i="2" l="1"/>
  <c r="H40" i="2"/>
  <c r="I40" i="2" l="1"/>
  <c r="J41" i="2" s="1"/>
  <c r="K40" i="2"/>
  <c r="G41" i="2"/>
  <c r="L40" i="2" l="1"/>
  <c r="N40" i="2"/>
  <c r="O40" i="2" l="1"/>
  <c r="Q40" i="2"/>
  <c r="M41" i="2"/>
  <c r="R40" i="2" l="1"/>
  <c r="T40" i="2"/>
  <c r="P41" i="2"/>
  <c r="S41" i="2" l="1"/>
  <c r="U40" i="2"/>
  <c r="W40" i="2"/>
  <c r="X40" i="2" s="1"/>
  <c r="Y41" i="2" l="1"/>
  <c r="V41" i="2"/>
  <c r="C41" i="2" s="1"/>
  <c r="D41" i="2" l="1"/>
  <c r="E41" i="2"/>
  <c r="F41" i="2" l="1"/>
  <c r="H41" i="2"/>
  <c r="I41" i="2" l="1"/>
  <c r="J42" i="2" s="1"/>
  <c r="K41" i="2"/>
  <c r="G42" i="2"/>
  <c r="L41" i="2" l="1"/>
  <c r="M42" i="2" s="1"/>
  <c r="N41" i="2"/>
  <c r="O41" i="2" l="1"/>
  <c r="P42" i="2" s="1"/>
  <c r="Q41" i="2"/>
  <c r="R41" i="2" l="1"/>
  <c r="S42" i="2" s="1"/>
  <c r="T41" i="2"/>
  <c r="U41" i="2" l="1"/>
  <c r="V42" i="2" l="1"/>
  <c r="W41" i="2"/>
  <c r="X41" i="2" s="1"/>
  <c r="Y42" i="2" l="1"/>
  <c r="C42" i="2" s="1"/>
  <c r="D42" i="2" l="1"/>
  <c r="E42" i="2"/>
  <c r="F42" i="2" l="1"/>
  <c r="H42" i="2"/>
  <c r="I42" i="2" l="1"/>
  <c r="K42" i="2"/>
  <c r="G43" i="2"/>
  <c r="L42" i="2" l="1"/>
  <c r="M43" i="2" s="1"/>
  <c r="N42" i="2"/>
  <c r="J43" i="2"/>
  <c r="O42" i="2" l="1"/>
  <c r="P43" i="2" s="1"/>
  <c r="Q42" i="2"/>
  <c r="R42" i="2" l="1"/>
  <c r="S43" i="2" s="1"/>
  <c r="T42" i="2"/>
  <c r="U42" i="2" l="1"/>
  <c r="V43" i="2" s="1"/>
  <c r="W42" i="2"/>
  <c r="X42" i="2" s="1"/>
  <c r="Y43" i="2" l="1"/>
  <c r="C43" i="2" s="1"/>
  <c r="D43" i="2" l="1"/>
  <c r="E43" i="2"/>
  <c r="F43" i="2" l="1"/>
  <c r="H43" i="2"/>
  <c r="I43" i="2" l="1"/>
  <c r="J44" i="2" s="1"/>
  <c r="K43" i="2"/>
  <c r="G44" i="2"/>
  <c r="L43" i="2" l="1"/>
  <c r="M44" i="2" s="1"/>
  <c r="N43" i="2"/>
  <c r="O43" i="2" l="1"/>
  <c r="P44" i="2" s="1"/>
  <c r="Q43" i="2"/>
  <c r="R43" i="2" l="1"/>
  <c r="S44" i="2" s="1"/>
  <c r="T43" i="2"/>
  <c r="U43" i="2" l="1"/>
  <c r="V44" i="2" s="1"/>
  <c r="W43" i="2"/>
  <c r="X43" i="2" s="1"/>
  <c r="Y44" i="2" l="1"/>
  <c r="C44" i="2" s="1"/>
  <c r="D44" i="2" l="1"/>
  <c r="E44" i="2"/>
  <c r="F44" i="2" l="1"/>
  <c r="H44" i="2"/>
  <c r="I44" i="2" l="1"/>
  <c r="J45" i="2" s="1"/>
  <c r="K44" i="2"/>
  <c r="G45" i="2"/>
  <c r="L44" i="2" l="1"/>
  <c r="M45" i="2" s="1"/>
  <c r="N44" i="2"/>
  <c r="O44" i="2" l="1"/>
  <c r="Q44" i="2"/>
  <c r="R44" i="2" l="1"/>
  <c r="S45" i="2" s="1"/>
  <c r="T44" i="2"/>
  <c r="P45" i="2"/>
  <c r="U44" i="2" l="1"/>
  <c r="V45" i="2" s="1"/>
  <c r="W44" i="2"/>
  <c r="X44" i="2" s="1"/>
  <c r="Y45" i="2" l="1"/>
  <c r="C45" i="2" s="1"/>
  <c r="D45" i="2" l="1"/>
  <c r="E45" i="2"/>
  <c r="F45" i="2" l="1"/>
  <c r="H45" i="2"/>
  <c r="I45" i="2" l="1"/>
  <c r="J46" i="2" s="1"/>
  <c r="K45" i="2"/>
  <c r="G46" i="2"/>
  <c r="L45" i="2" l="1"/>
  <c r="N45" i="2"/>
  <c r="O45" i="2" l="1"/>
  <c r="Q45" i="2"/>
  <c r="M46" i="2"/>
  <c r="R45" i="2" l="1"/>
  <c r="T45" i="2"/>
  <c r="P46" i="2"/>
  <c r="U45" i="2" l="1"/>
  <c r="W45" i="2"/>
  <c r="X45" i="2" s="1"/>
  <c r="S46" i="2"/>
  <c r="Y46" i="2" l="1"/>
  <c r="V46" i="2"/>
  <c r="C46" i="2" s="1"/>
  <c r="D46" i="2" l="1"/>
  <c r="E46" i="2"/>
  <c r="F46" i="2" s="1"/>
  <c r="H46" i="2" l="1"/>
  <c r="G47" i="2"/>
  <c r="I46" i="2" l="1"/>
  <c r="J47" i="2" s="1"/>
  <c r="K46" i="2"/>
  <c r="L46" i="2" l="1"/>
  <c r="M47" i="2" s="1"/>
  <c r="N46" i="2"/>
  <c r="O46" i="2" l="1"/>
  <c r="P47" i="2" s="1"/>
  <c r="Q46" i="2"/>
  <c r="R46" i="2" l="1"/>
  <c r="S47" i="2" s="1"/>
  <c r="T46" i="2"/>
  <c r="U46" i="2" l="1"/>
  <c r="W46" i="2"/>
  <c r="X46" i="2" s="1"/>
  <c r="Y47" i="2" l="1"/>
  <c r="V47" i="2"/>
  <c r="C47" i="2" s="1"/>
  <c r="D47" i="2" l="1"/>
  <c r="E47" i="2"/>
  <c r="F47" i="2" l="1"/>
  <c r="H47" i="2"/>
  <c r="I47" i="2" l="1"/>
  <c r="K47" i="2"/>
  <c r="G48" i="2"/>
  <c r="L47" i="2" l="1"/>
  <c r="N47" i="2"/>
  <c r="J48" i="2"/>
  <c r="O47" i="2" l="1"/>
  <c r="Q47" i="2"/>
  <c r="M48" i="2"/>
  <c r="P48" i="2" l="1"/>
  <c r="R47" i="2"/>
  <c r="T47" i="2"/>
  <c r="S48" i="2" l="1"/>
  <c r="U47" i="2"/>
  <c r="W47" i="2"/>
  <c r="X47" i="2" s="1"/>
  <c r="Y48" i="2" l="1"/>
  <c r="V48" i="2"/>
  <c r="C48" i="2" s="1"/>
  <c r="D48" i="2" l="1"/>
  <c r="E48" i="2"/>
  <c r="F48" i="2" s="1"/>
  <c r="H48" i="2" l="1"/>
  <c r="G49" i="2"/>
  <c r="I48" i="2" l="1"/>
  <c r="J49" i="2" s="1"/>
  <c r="K48" i="2"/>
  <c r="L48" i="2" l="1"/>
  <c r="M49" i="2" s="1"/>
  <c r="N48" i="2"/>
  <c r="O48" i="2" l="1"/>
  <c r="P49" i="2" s="1"/>
  <c r="Q48" i="2"/>
  <c r="R48" i="2" l="1"/>
  <c r="S49" i="2" s="1"/>
  <c r="T48" i="2"/>
  <c r="U48" i="2" l="1"/>
  <c r="W48" i="2"/>
  <c r="X48" i="2" s="1"/>
  <c r="Y49" i="2" l="1"/>
  <c r="V49" i="2"/>
  <c r="C49" i="2" s="1"/>
  <c r="D49" i="2" l="1"/>
  <c r="E49" i="2"/>
  <c r="F49" i="2" l="1"/>
  <c r="H49" i="2"/>
  <c r="I49" i="2" l="1"/>
  <c r="J50" i="2" s="1"/>
  <c r="K49" i="2"/>
  <c r="G50" i="2"/>
  <c r="L49" i="2" l="1"/>
  <c r="M50" i="2" s="1"/>
  <c r="N49" i="2"/>
  <c r="O49" i="2" l="1"/>
  <c r="Q49" i="2"/>
  <c r="R49" i="2" l="1"/>
  <c r="S50" i="2" s="1"/>
  <c r="T49" i="2"/>
  <c r="P50" i="2"/>
  <c r="W49" i="2" l="1"/>
  <c r="X49" i="2" s="1"/>
  <c r="U49" i="2"/>
  <c r="V50" i="2" l="1"/>
  <c r="Y50" i="2"/>
  <c r="C50" i="2" l="1"/>
  <c r="D50" i="2" s="1"/>
  <c r="E50" i="2" l="1"/>
  <c r="F50" i="2" s="1"/>
  <c r="H50" i="2" l="1"/>
  <c r="I50" i="2" s="1"/>
  <c r="J51" i="2" s="1"/>
  <c r="G51" i="2"/>
  <c r="K50" i="2" l="1"/>
  <c r="L50" i="2"/>
  <c r="M51" i="2" s="1"/>
  <c r="N50" i="2"/>
  <c r="O50" i="2" l="1"/>
  <c r="P51" i="2" s="1"/>
  <c r="Q50" i="2"/>
  <c r="R50" i="2" l="1"/>
  <c r="S51" i="2" s="1"/>
  <c r="T50" i="2"/>
  <c r="U50" i="2" l="1"/>
  <c r="W50" i="2"/>
  <c r="X50" i="2" s="1"/>
  <c r="Y51" i="2" l="1"/>
  <c r="V51" i="2"/>
  <c r="C51" i="2" s="1"/>
  <c r="D51" i="2" l="1"/>
  <c r="E51" i="2"/>
  <c r="F51" i="2" l="1"/>
  <c r="H51" i="2"/>
  <c r="I51" i="2" l="1"/>
  <c r="J52" i="2" s="1"/>
  <c r="K51" i="2"/>
  <c r="G52" i="2"/>
  <c r="L51" i="2" l="1"/>
  <c r="M52" i="2" s="1"/>
  <c r="N51" i="2"/>
  <c r="O51" i="2" l="1"/>
  <c r="P52" i="2" s="1"/>
  <c r="Q51" i="2"/>
  <c r="R51" i="2" l="1"/>
  <c r="T51" i="2"/>
  <c r="U51" i="2" l="1"/>
  <c r="V52" i="2" s="1"/>
  <c r="W51" i="2"/>
  <c r="X51" i="2" s="1"/>
  <c r="S52" i="2"/>
  <c r="Y52" i="2" l="1"/>
  <c r="C52" i="2" s="1"/>
  <c r="D52" i="2" l="1"/>
  <c r="E52" i="2"/>
  <c r="F52" i="2" l="1"/>
  <c r="H52" i="2"/>
  <c r="I52" i="2" l="1"/>
  <c r="J53" i="2" s="1"/>
  <c r="K52" i="2"/>
  <c r="G53" i="2"/>
  <c r="L52" i="2" l="1"/>
  <c r="M53" i="2" s="1"/>
  <c r="N52" i="2"/>
  <c r="O52" i="2" l="1"/>
  <c r="Q52" i="2"/>
  <c r="R52" i="2" l="1"/>
  <c r="T52" i="2"/>
  <c r="P53" i="2"/>
  <c r="U52" i="2" l="1"/>
  <c r="W52" i="2"/>
  <c r="X52" i="2" s="1"/>
  <c r="S53" i="2"/>
  <c r="Y53" i="2" l="1"/>
  <c r="V53" i="2"/>
  <c r="C53" i="2" s="1"/>
  <c r="D53" i="2" l="1"/>
  <c r="E53" i="2"/>
  <c r="F53" i="2" l="1"/>
  <c r="H53" i="2"/>
  <c r="I53" i="2" l="1"/>
  <c r="J54" i="2" s="1"/>
  <c r="K53" i="2"/>
  <c r="G54" i="2"/>
  <c r="L53" i="2" l="1"/>
  <c r="M54" i="2" s="1"/>
  <c r="N53" i="2"/>
  <c r="O53" i="2" l="1"/>
  <c r="P54" i="2" s="1"/>
  <c r="Q53" i="2"/>
  <c r="R53" i="2" l="1"/>
  <c r="S54" i="2" s="1"/>
  <c r="T53" i="2"/>
  <c r="U53" i="2" l="1"/>
  <c r="W53" i="2"/>
  <c r="X53" i="2" s="1"/>
  <c r="Y54" i="2" l="1"/>
  <c r="V54" i="2"/>
  <c r="C54" i="2" s="1"/>
  <c r="D54" i="2" l="1"/>
  <c r="E54" i="2"/>
  <c r="F54" i="2" l="1"/>
  <c r="H54" i="2"/>
  <c r="I54" i="2" l="1"/>
  <c r="K54" i="2"/>
  <c r="G55" i="2"/>
  <c r="L54" i="2" l="1"/>
  <c r="M55" i="2" s="1"/>
  <c r="N54" i="2"/>
  <c r="J55" i="2"/>
  <c r="O54" i="2" l="1"/>
  <c r="P55" i="2" s="1"/>
  <c r="Q54" i="2"/>
  <c r="R54" i="2" l="1"/>
  <c r="T54" i="2"/>
  <c r="U54" i="2" l="1"/>
  <c r="V55" i="2" s="1"/>
  <c r="W54" i="2"/>
  <c r="X54" i="2" s="1"/>
  <c r="S55" i="2"/>
  <c r="Y55" i="2" l="1"/>
  <c r="C55" i="2" s="1"/>
  <c r="D55" i="2" l="1"/>
  <c r="E55" i="2"/>
  <c r="F55" i="2" s="1"/>
  <c r="H55" i="2" l="1"/>
  <c r="G56" i="2"/>
  <c r="I55" i="2" l="1"/>
  <c r="J56" i="2" s="1"/>
  <c r="K55" i="2"/>
  <c r="L55" i="2" l="1"/>
  <c r="N55" i="2"/>
  <c r="M56" i="2" l="1"/>
  <c r="O55" i="2"/>
  <c r="Q55" i="2"/>
  <c r="R55" i="2" l="1"/>
  <c r="T55" i="2"/>
  <c r="P56" i="2"/>
  <c r="U55" i="2" l="1"/>
  <c r="W55" i="2"/>
  <c r="X55" i="2" s="1"/>
  <c r="S56" i="2"/>
  <c r="Y56" i="2" l="1"/>
  <c r="V56" i="2"/>
  <c r="C56" i="2" s="1"/>
  <c r="D56" i="2" l="1"/>
  <c r="E56" i="2"/>
  <c r="F56" i="2" l="1"/>
  <c r="H56" i="2"/>
  <c r="I56" i="2" l="1"/>
  <c r="J57" i="2" s="1"/>
  <c r="K56" i="2"/>
  <c r="G57" i="2"/>
  <c r="L56" i="2" l="1"/>
  <c r="M57" i="2" s="1"/>
  <c r="N56" i="2"/>
  <c r="O56" i="2" l="1"/>
  <c r="P57" i="2" s="1"/>
  <c r="Q56" i="2"/>
  <c r="R56" i="2" l="1"/>
  <c r="S57" i="2" s="1"/>
  <c r="T56" i="2"/>
  <c r="U56" i="2" l="1"/>
  <c r="W56" i="2"/>
  <c r="X56" i="2" s="1"/>
  <c r="Y57" i="2" l="1"/>
  <c r="V57" i="2"/>
  <c r="C57" i="2" s="1"/>
  <c r="D57" i="2" l="1"/>
  <c r="E57" i="2"/>
  <c r="F57" i="2" l="1"/>
  <c r="H57" i="2"/>
  <c r="I57" i="2" l="1"/>
  <c r="J58" i="2" s="1"/>
  <c r="K57" i="2"/>
  <c r="G58" i="2"/>
  <c r="L57" i="2" l="1"/>
  <c r="M58" i="2" s="1"/>
  <c r="N57" i="2"/>
  <c r="O57" i="2" l="1"/>
  <c r="P58" i="2" s="1"/>
  <c r="Q57" i="2"/>
  <c r="R57" i="2" l="1"/>
  <c r="S58" i="2" s="1"/>
  <c r="T57" i="2"/>
  <c r="U57" i="2" l="1"/>
  <c r="W57" i="2"/>
  <c r="X57" i="2" s="1"/>
  <c r="Y58" i="2" l="1"/>
  <c r="V58" i="2"/>
  <c r="C58" i="2" s="1"/>
  <c r="D58" i="2" l="1"/>
  <c r="E58" i="2"/>
  <c r="F58" i="2" l="1"/>
  <c r="H58" i="2"/>
  <c r="I58" i="2" l="1"/>
  <c r="K58" i="2"/>
  <c r="G59" i="2"/>
  <c r="L58" i="2" l="1"/>
  <c r="N58" i="2"/>
  <c r="J59" i="2"/>
  <c r="O58" i="2" l="1"/>
  <c r="Q58" i="2"/>
  <c r="M59" i="2"/>
  <c r="P59" i="2" l="1"/>
  <c r="R58" i="2"/>
  <c r="T58" i="2"/>
  <c r="U58" i="2" l="1"/>
  <c r="W58" i="2"/>
  <c r="X58" i="2" s="1"/>
  <c r="S59" i="2"/>
  <c r="V59" i="2" l="1"/>
  <c r="C59" i="2" s="1"/>
  <c r="Y59" i="2"/>
  <c r="D59" i="2" l="1"/>
  <c r="E59" i="2"/>
  <c r="F59" i="2" l="1"/>
  <c r="H59" i="2"/>
  <c r="I59" i="2" l="1"/>
  <c r="J60" i="2" s="1"/>
  <c r="K59" i="2"/>
  <c r="G60" i="2"/>
  <c r="L59" i="2" l="1"/>
  <c r="M60" i="2" s="1"/>
  <c r="N59" i="2"/>
  <c r="Q59" i="2" l="1"/>
  <c r="O59" i="2"/>
  <c r="P60" i="2" s="1"/>
  <c r="R59" i="2" l="1"/>
  <c r="S60" i="2" s="1"/>
  <c r="T59" i="2"/>
  <c r="U59" i="2" l="1"/>
  <c r="W59" i="2"/>
  <c r="X59" i="2" s="1"/>
  <c r="V60" i="2" l="1"/>
  <c r="Y60" i="2"/>
  <c r="C60" i="2" l="1"/>
  <c r="D60" i="2"/>
  <c r="E60" i="2"/>
  <c r="F60" i="2" l="1"/>
  <c r="H60" i="2"/>
  <c r="I60" i="2" l="1"/>
  <c r="J61" i="2" s="1"/>
  <c r="K60" i="2"/>
  <c r="G61" i="2"/>
  <c r="L60" i="2" l="1"/>
  <c r="M61" i="2" s="1"/>
  <c r="N60" i="2"/>
  <c r="O60" i="2" l="1"/>
  <c r="P61" i="2" s="1"/>
  <c r="Q60" i="2"/>
  <c r="R60" i="2" l="1"/>
  <c r="S61" i="2" s="1"/>
  <c r="T60" i="2"/>
  <c r="U60" i="2" l="1"/>
  <c r="V61" i="2" s="1"/>
  <c r="W60" i="2" l="1"/>
  <c r="X60" i="2" s="1"/>
  <c r="Y61" i="2" l="1"/>
  <c r="C61" i="2" s="1"/>
  <c r="D61" i="2" l="1"/>
  <c r="E61" i="2"/>
  <c r="F61" i="2" l="1"/>
  <c r="H61" i="2"/>
  <c r="I61" i="2" l="1"/>
  <c r="J62" i="2" s="1"/>
  <c r="K61" i="2"/>
  <c r="G62" i="2"/>
  <c r="L61" i="2" l="1"/>
  <c r="M62" i="2" s="1"/>
  <c r="N61" i="2"/>
  <c r="O61" i="2" l="1"/>
  <c r="P62" i="2" s="1"/>
  <c r="Q61" i="2"/>
  <c r="R61" i="2" l="1"/>
  <c r="S62" i="2" s="1"/>
  <c r="T61" i="2"/>
  <c r="U61" i="2" l="1"/>
  <c r="V62" i="2" s="1"/>
  <c r="W61" i="2"/>
  <c r="X61" i="2" s="1"/>
  <c r="Y62" i="2" l="1"/>
  <c r="C62" i="2" s="1"/>
  <c r="D62" i="2" l="1"/>
  <c r="E62" i="2"/>
  <c r="F62" i="2" l="1"/>
  <c r="H62" i="2"/>
  <c r="I62" i="2" l="1"/>
  <c r="J63" i="2" s="1"/>
  <c r="K62" i="2"/>
  <c r="G63" i="2"/>
  <c r="L62" i="2" l="1"/>
  <c r="M63" i="2" s="1"/>
  <c r="N62" i="2"/>
  <c r="O62" i="2" l="1"/>
  <c r="Q62" i="2"/>
  <c r="R62" i="2" l="1"/>
  <c r="S63" i="2" s="1"/>
  <c r="T62" i="2"/>
  <c r="P63" i="2"/>
  <c r="U62" i="2" l="1"/>
  <c r="W62" i="2"/>
  <c r="X62" i="2" s="1"/>
  <c r="Y63" i="2" l="1"/>
  <c r="V63" i="2"/>
  <c r="C63" i="2" s="1"/>
  <c r="D63" i="2" l="1"/>
  <c r="E63" i="2"/>
  <c r="F63" i="2" l="1"/>
  <c r="H63" i="2"/>
  <c r="I63" i="2" l="1"/>
  <c r="J64" i="2" s="1"/>
  <c r="K63" i="2"/>
  <c r="G64" i="2"/>
  <c r="L63" i="2" l="1"/>
  <c r="M64" i="2" s="1"/>
  <c r="N63" i="2"/>
  <c r="O63" i="2" l="1"/>
  <c r="P64" i="2" s="1"/>
  <c r="Q63" i="2"/>
  <c r="R63" i="2" l="1"/>
  <c r="S64" i="2" s="1"/>
  <c r="T63" i="2"/>
  <c r="U63" i="2" l="1"/>
  <c r="W63" i="2"/>
  <c r="X63" i="2" s="1"/>
  <c r="Y64" i="2" l="1"/>
  <c r="V64" i="2"/>
  <c r="C64" i="2" s="1"/>
  <c r="D64" i="2" l="1"/>
  <c r="E64" i="2"/>
  <c r="F64" i="2" l="1"/>
  <c r="H64" i="2"/>
  <c r="I64" i="2" l="1"/>
  <c r="J65" i="2" s="1"/>
  <c r="K64" i="2"/>
  <c r="G65" i="2"/>
  <c r="L64" i="2" l="1"/>
  <c r="M65" i="2" s="1"/>
  <c r="N64" i="2"/>
  <c r="O64" i="2" l="1"/>
  <c r="P65" i="2" s="1"/>
  <c r="Q64" i="2"/>
  <c r="R64" i="2" l="1"/>
  <c r="S65" i="2" s="1"/>
  <c r="T64" i="2" l="1"/>
  <c r="U64" i="2" l="1"/>
  <c r="V65" i="2" s="1"/>
  <c r="W64" i="2" l="1"/>
  <c r="X64" i="2" s="1"/>
  <c r="Y65" i="2" l="1"/>
  <c r="C65" i="2" s="1"/>
  <c r="D65" i="2" l="1"/>
  <c r="E65" i="2"/>
  <c r="F65" i="2" l="1"/>
  <c r="H65" i="2"/>
  <c r="I65" i="2" l="1"/>
  <c r="J66" i="2" s="1"/>
  <c r="K65" i="2"/>
  <c r="G66" i="2"/>
  <c r="L65" i="2" l="1"/>
  <c r="M66" i="2" s="1"/>
  <c r="N65" i="2"/>
  <c r="O65" i="2" l="1"/>
  <c r="P66" i="2" s="1"/>
  <c r="Q65" i="2"/>
  <c r="R65" i="2" l="1"/>
  <c r="S66" i="2" s="1"/>
  <c r="T65" i="2"/>
  <c r="U65" i="2" l="1"/>
  <c r="V66" i="2" s="1"/>
  <c r="W65" i="2"/>
  <c r="X65" i="2" s="1"/>
  <c r="Y66" i="2" l="1"/>
  <c r="C66" i="2" s="1"/>
  <c r="D66" i="2" l="1"/>
  <c r="E66" i="2" l="1"/>
  <c r="F66" i="2"/>
  <c r="H66" i="2"/>
  <c r="I66" i="2" l="1"/>
  <c r="K66" i="2"/>
  <c r="G67" i="2"/>
  <c r="L66" i="2" l="1"/>
  <c r="N66" i="2"/>
  <c r="J67" i="2"/>
  <c r="O66" i="2" l="1"/>
  <c r="P67" i="2" s="1"/>
  <c r="Q66" i="2"/>
  <c r="M67" i="2"/>
  <c r="R66" i="2" l="1"/>
  <c r="T66" i="2"/>
  <c r="S67" i="2" l="1"/>
  <c r="U66" i="2"/>
  <c r="V67" i="2" s="1"/>
  <c r="W66" i="2"/>
  <c r="X66" i="2" s="1"/>
  <c r="Y67" i="2" l="1"/>
  <c r="C67" i="2" s="1"/>
  <c r="D67" i="2" l="1"/>
  <c r="E67" i="2"/>
  <c r="F67" i="2" l="1"/>
  <c r="H67" i="2"/>
  <c r="I67" i="2" l="1"/>
  <c r="J68" i="2" s="1"/>
  <c r="K67" i="2"/>
  <c r="G68" i="2"/>
  <c r="L67" i="2" l="1"/>
  <c r="M68" i="2" s="1"/>
  <c r="N67" i="2"/>
  <c r="O67" i="2" l="1"/>
  <c r="Q67" i="2"/>
  <c r="R67" i="2" l="1"/>
  <c r="T67" i="2"/>
  <c r="P68" i="2"/>
  <c r="U67" i="2" l="1"/>
  <c r="W67" i="2"/>
  <c r="X67" i="2" s="1"/>
  <c r="S68" i="2"/>
  <c r="Y68" i="2" l="1"/>
  <c r="V68" i="2"/>
  <c r="C68" i="2" s="1"/>
  <c r="D68" i="2" l="1"/>
  <c r="E68" i="2"/>
  <c r="F68" i="2" l="1"/>
  <c r="H68" i="2"/>
  <c r="I68" i="2" l="1"/>
  <c r="J69" i="2" s="1"/>
  <c r="K68" i="2"/>
  <c r="G69" i="2"/>
  <c r="L68" i="2" l="1"/>
  <c r="M69" i="2" s="1"/>
  <c r="N68" i="2"/>
  <c r="O68" i="2" l="1"/>
  <c r="Q68" i="2"/>
  <c r="R68" i="2" l="1"/>
  <c r="T68" i="2"/>
  <c r="P69" i="2"/>
  <c r="U68" i="2" l="1"/>
  <c r="W68" i="2"/>
  <c r="X68" i="2" s="1"/>
  <c r="S69" i="2"/>
  <c r="Y69" i="2" l="1"/>
  <c r="V69" i="2"/>
  <c r="C69" i="2" s="1"/>
  <c r="D69" i="2" l="1"/>
  <c r="E69" i="2"/>
  <c r="F69" i="2" l="1"/>
  <c r="H69" i="2"/>
  <c r="I69" i="2" l="1"/>
  <c r="J70" i="2" s="1"/>
  <c r="K69" i="2"/>
  <c r="G70" i="2"/>
  <c r="L69" i="2" l="1"/>
  <c r="M70" i="2" s="1"/>
  <c r="N69" i="2"/>
  <c r="O69" i="2" l="1"/>
  <c r="P70" i="2" s="1"/>
  <c r="Q69" i="2"/>
  <c r="R69" i="2" l="1"/>
  <c r="S70" i="2" s="1"/>
  <c r="T69" i="2"/>
  <c r="U69" i="2" l="1"/>
  <c r="W69" i="2"/>
  <c r="X69" i="2" s="1"/>
  <c r="Y70" i="2" l="1"/>
  <c r="V70" i="2"/>
  <c r="C70" i="2" s="1"/>
  <c r="D70" i="2" l="1"/>
  <c r="E70" i="2"/>
  <c r="F70" i="2" l="1"/>
  <c r="H70" i="2"/>
  <c r="I70" i="2" l="1"/>
  <c r="K70" i="2"/>
  <c r="G71" i="2"/>
  <c r="L70" i="2" l="1"/>
  <c r="M71" i="2" s="1"/>
  <c r="N70" i="2"/>
  <c r="J71" i="2"/>
  <c r="O70" i="2" l="1"/>
  <c r="P71" i="2" s="1"/>
  <c r="Q70" i="2"/>
  <c r="R70" i="2" l="1"/>
  <c r="S71" i="2" s="1"/>
  <c r="T70" i="2"/>
  <c r="U70" i="2" l="1"/>
  <c r="V71" i="2" s="1"/>
  <c r="W70" i="2"/>
  <c r="X70" i="2" s="1"/>
  <c r="Y71" i="2" l="1"/>
  <c r="C71" i="2" s="1"/>
  <c r="D71" i="2" l="1"/>
  <c r="E71" i="2"/>
  <c r="F71" i="2" l="1"/>
  <c r="H71" i="2"/>
  <c r="I71" i="2" l="1"/>
  <c r="J72" i="2" s="1"/>
  <c r="K71" i="2"/>
  <c r="G72" i="2"/>
  <c r="L71" i="2" l="1"/>
  <c r="M72" i="2" s="1"/>
  <c r="N71" i="2"/>
  <c r="O71" i="2" l="1"/>
  <c r="Q71" i="2"/>
  <c r="R71" i="2" l="1"/>
  <c r="T71" i="2"/>
  <c r="P72" i="2"/>
  <c r="U71" i="2" l="1"/>
  <c r="V72" i="2" s="1"/>
  <c r="S72" i="2"/>
  <c r="W71" i="2" l="1"/>
  <c r="X71" i="2" s="1"/>
  <c r="Y72" i="2" l="1"/>
  <c r="C72" i="2" s="1"/>
  <c r="D72" i="2" l="1"/>
  <c r="E72" i="2" l="1"/>
  <c r="F72" i="2"/>
  <c r="H72" i="2"/>
  <c r="I72" i="2" l="1"/>
  <c r="J73" i="2" s="1"/>
  <c r="K72" i="2"/>
  <c r="G73" i="2"/>
  <c r="L72" i="2" l="1"/>
  <c r="M73" i="2" s="1"/>
  <c r="N72" i="2"/>
  <c r="O72" i="2" l="1"/>
  <c r="Q72" i="2"/>
  <c r="R72" i="2" l="1"/>
  <c r="S73" i="2" s="1"/>
  <c r="T72" i="2"/>
  <c r="P73" i="2"/>
  <c r="U72" i="2" l="1"/>
  <c r="V73" i="2" s="1"/>
  <c r="W72" i="2"/>
  <c r="X72" i="2" s="1"/>
  <c r="C73" i="2" l="1"/>
  <c r="Y73" i="2"/>
  <c r="D73" i="2" l="1"/>
  <c r="E73" i="2"/>
  <c r="F73" i="2" l="1"/>
  <c r="H73" i="2"/>
  <c r="G74" i="2" l="1"/>
  <c r="I73" i="2"/>
  <c r="J74" i="2" s="1"/>
  <c r="K73" i="2"/>
  <c r="L73" i="2" l="1"/>
  <c r="N73" i="2"/>
  <c r="O73" i="2" l="1"/>
  <c r="P74" i="2" s="1"/>
  <c r="Q73" i="2"/>
  <c r="M74" i="2"/>
  <c r="R73" i="2" l="1"/>
  <c r="S74" i="2" s="1"/>
  <c r="T73" i="2"/>
  <c r="U73" i="2" l="1"/>
  <c r="V74" i="2" s="1"/>
  <c r="W73" i="2"/>
  <c r="X73" i="2" s="1"/>
  <c r="Y74" i="2" l="1"/>
  <c r="C74" i="2" s="1"/>
  <c r="D74" i="2" l="1"/>
  <c r="E74" i="2"/>
  <c r="F74" i="2" l="1"/>
  <c r="H74" i="2"/>
  <c r="I74" i="2" l="1"/>
  <c r="J75" i="2" s="1"/>
  <c r="K74" i="2"/>
  <c r="G75" i="2"/>
  <c r="L74" i="2" l="1"/>
  <c r="M75" i="2" s="1"/>
  <c r="N74" i="2"/>
  <c r="O74" i="2" l="1"/>
  <c r="P75" i="2" s="1"/>
  <c r="Q74" i="2"/>
  <c r="R74" i="2" l="1"/>
  <c r="S75" i="2" s="1"/>
  <c r="T74" i="2"/>
  <c r="U74" i="2" l="1"/>
  <c r="V75" i="2" s="1"/>
  <c r="W74" i="2"/>
  <c r="X74" i="2" s="1"/>
  <c r="Y75" i="2" l="1"/>
  <c r="C75" i="2" s="1"/>
  <c r="D75" i="2" l="1"/>
  <c r="E75" i="2"/>
  <c r="F75" i="2" l="1"/>
  <c r="H75" i="2"/>
  <c r="I75" i="2" l="1"/>
  <c r="K75" i="2"/>
  <c r="G76" i="2"/>
  <c r="L75" i="2" l="1"/>
  <c r="N75" i="2"/>
  <c r="J76" i="2"/>
  <c r="O75" i="2" l="1"/>
  <c r="Q75" i="2"/>
  <c r="M76" i="2"/>
  <c r="P76" i="2" l="1"/>
  <c r="R75" i="2"/>
  <c r="T75" i="2"/>
  <c r="U75" i="2" l="1"/>
  <c r="W75" i="2"/>
  <c r="X75" i="2" s="1"/>
  <c r="S76" i="2"/>
  <c r="V76" i="2" l="1"/>
  <c r="C76" i="2" s="1"/>
  <c r="Y76" i="2"/>
  <c r="D76" i="2" l="1"/>
  <c r="E76" i="2"/>
  <c r="F76" i="2" s="1"/>
  <c r="H76" i="2" l="1"/>
  <c r="G77" i="2"/>
  <c r="I76" i="2" l="1"/>
  <c r="J77" i="2" s="1"/>
  <c r="K76" i="2"/>
  <c r="L76" i="2" l="1"/>
  <c r="M77" i="2" s="1"/>
  <c r="N76" i="2"/>
  <c r="O76" i="2" l="1"/>
  <c r="P77" i="2" s="1"/>
  <c r="Q76" i="2"/>
  <c r="R76" i="2" l="1"/>
  <c r="S77" i="2" s="1"/>
  <c r="T76" i="2"/>
  <c r="U76" i="2" l="1"/>
  <c r="W76" i="2"/>
  <c r="X76" i="2" s="1"/>
  <c r="Y77" i="2" l="1"/>
  <c r="V77" i="2"/>
  <c r="C77" i="2" s="1"/>
  <c r="D77" i="2" l="1"/>
  <c r="E77" i="2"/>
  <c r="F77" i="2" l="1"/>
  <c r="H77" i="2"/>
  <c r="I77" i="2" l="1"/>
  <c r="J78" i="2" s="1"/>
  <c r="K77" i="2"/>
  <c r="G78" i="2"/>
  <c r="L77" i="2" l="1"/>
  <c r="M78" i="2" s="1"/>
  <c r="N77" i="2"/>
  <c r="O77" i="2" l="1"/>
  <c r="P78" i="2" s="1"/>
  <c r="Q77" i="2"/>
  <c r="R77" i="2" l="1"/>
  <c r="S78" i="2" s="1"/>
  <c r="T77" i="2"/>
  <c r="U77" i="2" l="1"/>
  <c r="V78" i="2" l="1"/>
  <c r="W77" i="2"/>
  <c r="X77" i="2" s="1"/>
  <c r="C78" i="2" l="1"/>
  <c r="Y78" i="2"/>
  <c r="D78" i="2" l="1"/>
  <c r="E78" i="2"/>
  <c r="F78" i="2" l="1"/>
  <c r="H78" i="2"/>
  <c r="I78" i="2" l="1"/>
  <c r="J79" i="2" s="1"/>
  <c r="K78" i="2"/>
  <c r="G79" i="2"/>
  <c r="L78" i="2" l="1"/>
  <c r="M79" i="2" s="1"/>
  <c r="N78" i="2"/>
  <c r="O78" i="2" l="1"/>
  <c r="P79" i="2" s="1"/>
  <c r="Q78" i="2"/>
  <c r="R78" i="2" l="1"/>
  <c r="S79" i="2" s="1"/>
  <c r="T78" i="2"/>
  <c r="U78" i="2" l="1"/>
  <c r="V79" i="2" s="1"/>
  <c r="W78" i="2"/>
  <c r="X78" i="2" s="1"/>
  <c r="Y79" i="2" l="1"/>
  <c r="C79" i="2" s="1"/>
  <c r="D79" i="2" l="1"/>
  <c r="E79" i="2"/>
  <c r="F79" i="2" l="1"/>
  <c r="H79" i="2"/>
  <c r="I79" i="2" l="1"/>
  <c r="J80" i="2" s="1"/>
  <c r="K79" i="2"/>
  <c r="G80" i="2"/>
  <c r="L79" i="2" l="1"/>
  <c r="M80" i="2" s="1"/>
  <c r="N79" i="2"/>
  <c r="O79" i="2" l="1"/>
  <c r="P80" i="2" s="1"/>
  <c r="Q79" i="2"/>
  <c r="R79" i="2" l="1"/>
  <c r="S80" i="2" s="1"/>
  <c r="T79" i="2"/>
  <c r="U79" i="2" l="1"/>
  <c r="V80" i="2" s="1"/>
  <c r="W79" i="2"/>
  <c r="X79" i="2" s="1"/>
  <c r="Y80" i="2" l="1"/>
  <c r="C80" i="2" s="1"/>
  <c r="D80" i="2" l="1"/>
  <c r="E80" i="2"/>
  <c r="F80" i="2" l="1"/>
  <c r="H80" i="2"/>
  <c r="I80" i="2" l="1"/>
  <c r="J81" i="2" s="1"/>
  <c r="K80" i="2"/>
  <c r="G81" i="2"/>
  <c r="L80" i="2" l="1"/>
  <c r="M81" i="2" s="1"/>
  <c r="N80" i="2"/>
  <c r="O80" i="2" l="1"/>
  <c r="P81" i="2" s="1"/>
  <c r="Q80" i="2"/>
  <c r="R80" i="2" l="1"/>
  <c r="S81" i="2" s="1"/>
  <c r="T80" i="2"/>
  <c r="U80" i="2" l="1"/>
  <c r="V81" i="2" s="1"/>
  <c r="W80" i="2"/>
  <c r="X80" i="2" s="1"/>
  <c r="Y81" i="2" l="1"/>
  <c r="C81" i="2" s="1"/>
  <c r="D81" i="2" l="1"/>
  <c r="E81" i="2"/>
  <c r="F81" i="2" l="1"/>
  <c r="H81" i="2"/>
  <c r="I81" i="2" l="1"/>
  <c r="J82" i="2" s="1"/>
  <c r="K81" i="2"/>
  <c r="G82" i="2"/>
  <c r="L81" i="2" l="1"/>
  <c r="M82" i="2" s="1"/>
  <c r="N81" i="2"/>
  <c r="O81" i="2" l="1"/>
  <c r="P82" i="2" s="1"/>
  <c r="Q81" i="2"/>
  <c r="R81" i="2" l="1"/>
  <c r="S82" i="2" s="1"/>
  <c r="T81" i="2"/>
  <c r="U81" i="2" l="1"/>
  <c r="V82" i="2" s="1"/>
  <c r="W81" i="2"/>
  <c r="X81" i="2" s="1"/>
  <c r="Y82" i="2" l="1"/>
  <c r="C82" i="2" s="1"/>
  <c r="D82" i="2" l="1"/>
  <c r="E82" i="2"/>
  <c r="F82" i="2" l="1"/>
  <c r="H82" i="2"/>
  <c r="I82" i="2" l="1"/>
  <c r="J83" i="2" s="1"/>
  <c r="K82" i="2"/>
  <c r="G83" i="2"/>
  <c r="L82" i="2" l="1"/>
  <c r="M83" i="2" s="1"/>
  <c r="N82" i="2"/>
  <c r="O82" i="2" l="1"/>
  <c r="Q82" i="2"/>
  <c r="R82" i="2" l="1"/>
  <c r="S83" i="2" s="1"/>
  <c r="T82" i="2"/>
  <c r="P83" i="2"/>
  <c r="U82" i="2" l="1"/>
  <c r="V83" i="2" s="1"/>
  <c r="W82" i="2"/>
  <c r="X82" i="2" s="1"/>
  <c r="Y83" i="2" l="1"/>
  <c r="C83" i="2" s="1"/>
  <c r="D83" i="2" l="1"/>
  <c r="E83" i="2"/>
  <c r="F83" i="2" l="1"/>
  <c r="H83" i="2"/>
  <c r="I83" i="2" l="1"/>
  <c r="J84" i="2" s="1"/>
  <c r="K83" i="2"/>
  <c r="G84" i="2"/>
  <c r="L83" i="2" l="1"/>
  <c r="N83" i="2"/>
  <c r="O83" i="2" l="1"/>
  <c r="P84" i="2" s="1"/>
  <c r="Q83" i="2"/>
  <c r="M84" i="2"/>
  <c r="R83" i="2" l="1"/>
  <c r="T83" i="2"/>
  <c r="U83" i="2" l="1"/>
  <c r="W83" i="2"/>
  <c r="X83" i="2" s="1"/>
  <c r="S84" i="2"/>
  <c r="Y84" i="2" l="1"/>
  <c r="V84" i="2"/>
  <c r="C84" i="2" s="1"/>
  <c r="D84" i="2" l="1"/>
  <c r="E84" i="2"/>
  <c r="F84" i="2" l="1"/>
  <c r="H84" i="2"/>
  <c r="I84" i="2" l="1"/>
  <c r="J85" i="2" s="1"/>
  <c r="K84" i="2"/>
  <c r="G85" i="2"/>
  <c r="L84" i="2" l="1"/>
  <c r="M85" i="2" s="1"/>
  <c r="N84" i="2"/>
  <c r="O84" i="2" l="1"/>
  <c r="P85" i="2" s="1"/>
  <c r="Q84" i="2"/>
  <c r="R84" i="2" l="1"/>
  <c r="T84" i="2"/>
  <c r="U84" i="2" l="1"/>
  <c r="S85" i="2"/>
  <c r="V85" i="2" l="1"/>
  <c r="W84" i="2"/>
  <c r="X84" i="2" s="1"/>
  <c r="Y85" i="2" l="1"/>
  <c r="C85" i="2" s="1"/>
  <c r="D85" i="2" l="1"/>
  <c r="E85" i="2"/>
  <c r="F85" i="2" l="1"/>
  <c r="H85" i="2"/>
  <c r="I85" i="2" l="1"/>
  <c r="J86" i="2" s="1"/>
  <c r="K85" i="2"/>
  <c r="G86" i="2"/>
  <c r="L85" i="2" l="1"/>
  <c r="M86" i="2" s="1"/>
  <c r="N85" i="2"/>
  <c r="O85" i="2" l="1"/>
  <c r="P86" i="2" s="1"/>
  <c r="Q85" i="2"/>
  <c r="R85" i="2" l="1"/>
  <c r="S86" i="2" s="1"/>
  <c r="T85" i="2"/>
  <c r="U85" i="2" l="1"/>
  <c r="W85" i="2"/>
  <c r="X85" i="2" s="1"/>
  <c r="Y86" i="2" l="1"/>
  <c r="V86" i="2"/>
  <c r="C86" i="2" s="1"/>
  <c r="D86" i="2" l="1"/>
  <c r="E86" i="2"/>
  <c r="F86" i="2" l="1"/>
  <c r="H86" i="2"/>
  <c r="I86" i="2" l="1"/>
  <c r="J87" i="2" s="1"/>
  <c r="K86" i="2"/>
  <c r="G87" i="2"/>
  <c r="L86" i="2" l="1"/>
  <c r="M87" i="2" s="1"/>
  <c r="N86" i="2"/>
  <c r="O86" i="2" l="1"/>
  <c r="P87" i="2" s="1"/>
  <c r="Q86" i="2"/>
  <c r="R86" i="2" l="1"/>
  <c r="S87" i="2" s="1"/>
  <c r="T86" i="2"/>
  <c r="U86" i="2" l="1"/>
  <c r="V87" i="2" s="1"/>
  <c r="W86" i="2"/>
  <c r="X86" i="2" s="1"/>
  <c r="Y87" i="2" l="1"/>
  <c r="C87" i="2" s="1"/>
  <c r="D87" i="2" l="1"/>
  <c r="E87" i="2"/>
  <c r="F87" i="2" l="1"/>
  <c r="H87" i="2"/>
  <c r="I87" i="2" l="1"/>
  <c r="J88" i="2" s="1"/>
  <c r="K87" i="2"/>
  <c r="G88" i="2"/>
  <c r="L87" i="2" l="1"/>
  <c r="M88" i="2" s="1"/>
  <c r="N87" i="2"/>
  <c r="O87" i="2" l="1"/>
  <c r="P88" i="2" s="1"/>
  <c r="Q87" i="2"/>
  <c r="R87" i="2" l="1"/>
  <c r="S88" i="2" s="1"/>
  <c r="T87" i="2"/>
  <c r="U87" i="2" l="1"/>
  <c r="V88" i="2" s="1"/>
  <c r="W87" i="2"/>
  <c r="X87" i="2" s="1"/>
  <c r="Y88" i="2" l="1"/>
  <c r="C88" i="2" s="1"/>
  <c r="D88" i="2" l="1"/>
  <c r="E88" i="2"/>
  <c r="F88" i="2" l="1"/>
  <c r="H88" i="2"/>
  <c r="I88" i="2" l="1"/>
  <c r="J89" i="2" s="1"/>
  <c r="K88" i="2"/>
  <c r="G89" i="2"/>
  <c r="L88" i="2" l="1"/>
  <c r="M89" i="2" s="1"/>
  <c r="N88" i="2"/>
  <c r="O88" i="2" l="1"/>
  <c r="P89" i="2" s="1"/>
  <c r="Q88" i="2"/>
  <c r="R88" i="2" l="1"/>
  <c r="S89" i="2" s="1"/>
  <c r="T88" i="2"/>
  <c r="U88" i="2" l="1"/>
  <c r="V89" i="2" s="1"/>
  <c r="W88" i="2"/>
  <c r="X88" i="2" s="1"/>
  <c r="Y89" i="2" l="1"/>
  <c r="C89" i="2" s="1"/>
  <c r="D89" i="2" l="1"/>
  <c r="E89" i="2"/>
  <c r="F89" i="2" l="1"/>
  <c r="H89" i="2"/>
  <c r="I89" i="2" l="1"/>
  <c r="K89" i="2"/>
  <c r="G90" i="2"/>
  <c r="L89" i="2" l="1"/>
  <c r="N89" i="2"/>
  <c r="J90" i="2"/>
  <c r="M90" i="2" l="1"/>
  <c r="O89" i="2"/>
  <c r="Q89" i="2"/>
  <c r="R89" i="2" l="1"/>
  <c r="T89" i="2"/>
  <c r="P90" i="2"/>
  <c r="U89" i="2" l="1"/>
  <c r="W89" i="2"/>
  <c r="X89" i="2" s="1"/>
  <c r="S90" i="2"/>
  <c r="V90" i="2" l="1"/>
  <c r="C90" i="2" s="1"/>
  <c r="Y90" i="2"/>
  <c r="D90" i="2" l="1"/>
  <c r="E90" i="2"/>
  <c r="F90" i="2" s="1"/>
  <c r="H90" i="2" l="1"/>
  <c r="G91" i="2"/>
  <c r="I90" i="2" l="1"/>
  <c r="J91" i="2" s="1"/>
  <c r="K90" i="2"/>
  <c r="L90" i="2" l="1"/>
  <c r="M91" i="2" s="1"/>
  <c r="N90" i="2"/>
  <c r="O90" i="2" l="1"/>
  <c r="P91" i="2" s="1"/>
  <c r="Q90" i="2"/>
  <c r="R90" i="2" l="1"/>
  <c r="S91" i="2" s="1"/>
  <c r="T90" i="2"/>
  <c r="U90" i="2" l="1"/>
  <c r="W90" i="2"/>
  <c r="X90" i="2" s="1"/>
  <c r="Y91" i="2" l="1"/>
  <c r="V91" i="2"/>
  <c r="C91" i="2" s="1"/>
  <c r="D91" i="2" l="1"/>
  <c r="E91" i="2"/>
  <c r="F91" i="2" l="1"/>
  <c r="H91" i="2"/>
  <c r="I91" i="2" l="1"/>
  <c r="K91" i="2"/>
  <c r="G92" i="2"/>
  <c r="L91" i="2" l="1"/>
  <c r="N91" i="2"/>
  <c r="J92" i="2"/>
  <c r="O91" i="2" l="1"/>
  <c r="Q91" i="2"/>
  <c r="M92" i="2"/>
  <c r="P92" i="2" l="1"/>
  <c r="R91" i="2"/>
  <c r="T91" i="2"/>
  <c r="U91" i="2" l="1"/>
  <c r="W91" i="2"/>
  <c r="X91" i="2" s="1"/>
  <c r="S92" i="2"/>
  <c r="V92" i="2" l="1"/>
  <c r="C92" i="2" s="1"/>
  <c r="Y92" i="2"/>
  <c r="D92" i="2" l="1"/>
  <c r="E92" i="2"/>
  <c r="F92" i="2" s="1"/>
  <c r="H92" i="2" l="1"/>
  <c r="G93" i="2"/>
  <c r="I92" i="2" l="1"/>
  <c r="J93" i="2" s="1"/>
  <c r="K92" i="2"/>
  <c r="L92" i="2" l="1"/>
  <c r="M93" i="2" s="1"/>
  <c r="N92" i="2"/>
  <c r="O92" i="2" l="1"/>
  <c r="P93" i="2" s="1"/>
  <c r="Q92" i="2"/>
  <c r="R92" i="2" l="1"/>
  <c r="S93" i="2" s="1"/>
  <c r="T92" i="2"/>
  <c r="U92" i="2" l="1"/>
  <c r="W92" i="2"/>
  <c r="X92" i="2" s="1"/>
  <c r="Y93" i="2" l="1"/>
  <c r="V93" i="2"/>
  <c r="C93" i="2" s="1"/>
  <c r="D93" i="2" l="1"/>
  <c r="E93" i="2"/>
  <c r="F93" i="2" l="1"/>
  <c r="H93" i="2"/>
  <c r="I93" i="2" l="1"/>
  <c r="J94" i="2" s="1"/>
  <c r="K93" i="2"/>
  <c r="G94" i="2"/>
  <c r="L93" i="2" l="1"/>
  <c r="M94" i="2" s="1"/>
  <c r="N93" i="2"/>
  <c r="O93" i="2" l="1"/>
  <c r="P94" i="2" s="1"/>
  <c r="Q93" i="2"/>
  <c r="R93" i="2" l="1"/>
  <c r="S94" i="2" s="1"/>
  <c r="T93" i="2"/>
  <c r="U93" i="2" l="1"/>
  <c r="V94" i="2" s="1"/>
  <c r="W93" i="2"/>
  <c r="X93" i="2" s="1"/>
  <c r="Y94" i="2" l="1"/>
  <c r="C94" i="2" s="1"/>
  <c r="D94" i="2" l="1"/>
  <c r="E94" i="2"/>
  <c r="F94" i="2" l="1"/>
  <c r="H94" i="2"/>
  <c r="I94" i="2" l="1"/>
  <c r="J95" i="2" s="1"/>
  <c r="K94" i="2"/>
  <c r="G95" i="2"/>
  <c r="L94" i="2" l="1"/>
  <c r="M95" i="2" s="1"/>
  <c r="N94" i="2" l="1"/>
  <c r="O94" i="2" l="1"/>
  <c r="P95" i="2" s="1"/>
  <c r="Q94" i="2"/>
  <c r="R94" i="2" l="1"/>
  <c r="S95" i="2" s="1"/>
  <c r="T94" i="2"/>
  <c r="U94" i="2" l="1"/>
  <c r="V95" i="2" s="1"/>
  <c r="W94" i="2"/>
  <c r="X94" i="2" s="1"/>
  <c r="Y95" i="2" l="1"/>
  <c r="C95" i="2" s="1"/>
  <c r="D95" i="2" l="1"/>
  <c r="E95" i="2"/>
  <c r="F95" i="2" l="1"/>
  <c r="H95" i="2"/>
  <c r="I95" i="2" l="1"/>
  <c r="J96" i="2" s="1"/>
  <c r="K95" i="2"/>
  <c r="G96" i="2"/>
  <c r="L95" i="2" l="1"/>
  <c r="N95" i="2"/>
  <c r="O95" i="2" l="1"/>
  <c r="Q95" i="2"/>
  <c r="M96" i="2"/>
  <c r="R95" i="2" l="1"/>
  <c r="T95" i="2"/>
  <c r="P96" i="2"/>
  <c r="S96" i="2" l="1"/>
  <c r="U95" i="2"/>
  <c r="W95" i="2"/>
  <c r="X95" i="2" s="1"/>
  <c r="Y96" i="2" l="1"/>
  <c r="V96" i="2"/>
  <c r="C96" i="2" s="1"/>
  <c r="D96" i="2" l="1"/>
  <c r="E96" i="2"/>
  <c r="F96" i="2" l="1"/>
  <c r="H96" i="2"/>
  <c r="I96" i="2" l="1"/>
  <c r="J97" i="2" s="1"/>
  <c r="K96" i="2"/>
  <c r="G97" i="2"/>
  <c r="L96" i="2" l="1"/>
  <c r="M97" i="2" s="1"/>
  <c r="N96" i="2"/>
  <c r="O96" i="2" l="1"/>
  <c r="P97" i="2" s="1"/>
  <c r="Q96" i="2"/>
  <c r="R96" i="2" l="1"/>
  <c r="S97" i="2" s="1"/>
  <c r="T96" i="2"/>
  <c r="U96" i="2" l="1"/>
  <c r="W96" i="2"/>
  <c r="X96" i="2" s="1"/>
  <c r="Y97" i="2" l="1"/>
  <c r="V97" i="2"/>
  <c r="C97" i="2" s="1"/>
  <c r="D97" i="2" l="1"/>
  <c r="E97" i="2"/>
  <c r="F97" i="2" l="1"/>
  <c r="H97" i="2"/>
  <c r="I97" i="2" l="1"/>
  <c r="J98" i="2" s="1"/>
  <c r="K97" i="2"/>
  <c r="G98" i="2"/>
  <c r="L97" i="2" l="1"/>
  <c r="M98" i="2" s="1"/>
  <c r="N97" i="2"/>
  <c r="O97" i="2" l="1"/>
  <c r="P98" i="2" s="1"/>
  <c r="Q97" i="2"/>
  <c r="R97" i="2" l="1"/>
  <c r="S98" i="2" s="1"/>
  <c r="T97" i="2"/>
  <c r="U97" i="2" l="1"/>
  <c r="V98" i="2" s="1"/>
  <c r="W97" i="2"/>
  <c r="X97" i="2" s="1"/>
  <c r="Y98" i="2" l="1"/>
  <c r="C98" i="2" s="1"/>
  <c r="D98" i="2" l="1"/>
  <c r="E98" i="2"/>
  <c r="F98" i="2" l="1"/>
  <c r="H98" i="2"/>
  <c r="I98" i="2" l="1"/>
  <c r="J99" i="2" s="1"/>
  <c r="K98" i="2"/>
  <c r="G99" i="2"/>
  <c r="L98" i="2" l="1"/>
  <c r="N98" i="2"/>
  <c r="O98" i="2" l="1"/>
  <c r="P99" i="2" s="1"/>
  <c r="Q98" i="2"/>
  <c r="M99" i="2"/>
  <c r="R98" i="2" l="1"/>
  <c r="S99" i="2" s="1"/>
  <c r="T98" i="2"/>
  <c r="U98" i="2" l="1"/>
  <c r="V99" i="2" s="1"/>
  <c r="W98" i="2"/>
  <c r="X98" i="2" s="1"/>
  <c r="Y99" i="2" l="1"/>
  <c r="C99" i="2" s="1"/>
  <c r="D99" i="2" l="1"/>
  <c r="E99" i="2"/>
  <c r="F99" i="2" l="1"/>
  <c r="H99" i="2"/>
  <c r="I99" i="2" l="1"/>
  <c r="J100" i="2" s="1"/>
  <c r="K99" i="2"/>
  <c r="G100" i="2"/>
  <c r="L99" i="2" l="1"/>
  <c r="M100" i="2" s="1"/>
  <c r="N99" i="2"/>
  <c r="O99" i="2" l="1"/>
  <c r="P100" i="2" s="1"/>
  <c r="Q99" i="2"/>
  <c r="R99" i="2" l="1"/>
  <c r="T99" i="2"/>
  <c r="U99" i="2" l="1"/>
  <c r="W99" i="2"/>
  <c r="X99" i="2" s="1"/>
  <c r="S100" i="2"/>
  <c r="Y100" i="2" l="1"/>
  <c r="V100" i="2"/>
  <c r="C100" i="2" s="1"/>
  <c r="D100" i="2" l="1"/>
  <c r="E100" i="2"/>
  <c r="F100" i="2" l="1"/>
  <c r="H100" i="2"/>
  <c r="I100" i="2" l="1"/>
  <c r="J101" i="2" s="1"/>
  <c r="K100" i="2"/>
  <c r="G101" i="2"/>
  <c r="L100" i="2" l="1"/>
  <c r="M101" i="2" s="1"/>
  <c r="N100" i="2"/>
  <c r="O100" i="2" l="1"/>
  <c r="P101" i="2" s="1"/>
  <c r="Q100" i="2"/>
  <c r="R100" i="2" l="1"/>
  <c r="S101" i="2" s="1"/>
  <c r="T100" i="2"/>
  <c r="U100" i="2" l="1"/>
  <c r="V101" i="2" l="1"/>
  <c r="W100" i="2"/>
  <c r="X100" i="2" s="1"/>
  <c r="Y101" i="2" l="1"/>
  <c r="C101" i="2" s="1"/>
  <c r="D101" i="2" l="1"/>
  <c r="E101" i="2"/>
  <c r="F101" i="2" l="1"/>
  <c r="H101" i="2"/>
  <c r="I101" i="2" l="1"/>
  <c r="K101" i="2"/>
  <c r="G102" i="2"/>
  <c r="L101" i="2" l="1"/>
  <c r="N101" i="2"/>
  <c r="J102" i="2"/>
  <c r="O101" i="2" l="1"/>
  <c r="Q101" i="2"/>
  <c r="M102" i="2"/>
  <c r="P102" i="2" l="1"/>
  <c r="R101" i="2"/>
  <c r="T101" i="2"/>
  <c r="U101" i="2" l="1"/>
  <c r="W101" i="2"/>
  <c r="X101" i="2" s="1"/>
  <c r="S102" i="2"/>
  <c r="Y102" i="2" l="1"/>
  <c r="V102" i="2"/>
  <c r="C102" i="2" s="1"/>
  <c r="D102" i="2" l="1"/>
  <c r="E102" i="2"/>
  <c r="F102" i="2" s="1"/>
  <c r="H102" i="2" l="1"/>
  <c r="G103" i="2"/>
  <c r="I102" i="2" l="1"/>
  <c r="J103" i="2" s="1"/>
  <c r="K102" i="2"/>
  <c r="L102" i="2" l="1"/>
  <c r="M103" i="2" s="1"/>
  <c r="N102" i="2"/>
  <c r="O102" i="2" l="1"/>
  <c r="P103" i="2" s="1"/>
  <c r="Q102" i="2"/>
  <c r="R102" i="2" l="1"/>
  <c r="S103" i="2" s="1"/>
  <c r="T102" i="2"/>
  <c r="U102" i="2" l="1"/>
  <c r="V103" i="2" l="1"/>
  <c r="W102" i="2"/>
  <c r="X102" i="2" s="1"/>
  <c r="C103" i="2" l="1"/>
  <c r="Y103" i="2"/>
  <c r="D103" i="2" l="1"/>
  <c r="E103" i="2"/>
  <c r="F103" i="2" l="1"/>
  <c r="H103" i="2"/>
  <c r="I103" i="2" l="1"/>
  <c r="J104" i="2" s="1"/>
  <c r="K103" i="2"/>
  <c r="G104" i="2"/>
  <c r="L103" i="2" l="1"/>
  <c r="M104" i="2" s="1"/>
  <c r="N103" i="2"/>
  <c r="O103" i="2" l="1"/>
  <c r="P104" i="2" s="1"/>
  <c r="Q103" i="2"/>
  <c r="R103" i="2" l="1"/>
  <c r="S104" i="2" s="1"/>
  <c r="T103" i="2"/>
  <c r="U103" i="2" l="1"/>
  <c r="V104" i="2" s="1"/>
  <c r="W103" i="2"/>
  <c r="X103" i="2" s="1"/>
  <c r="Y104" i="2" l="1"/>
  <c r="C104" i="2" s="1"/>
  <c r="D104" i="2" l="1"/>
  <c r="E104" i="2"/>
  <c r="F104" i="2" l="1"/>
  <c r="H104" i="2"/>
  <c r="I104" i="2" l="1"/>
  <c r="K104" i="2"/>
  <c r="G105" i="2"/>
  <c r="L104" i="2" l="1"/>
  <c r="M105" i="2" s="1"/>
  <c r="N104" i="2"/>
  <c r="J105" i="2"/>
  <c r="O104" i="2" l="1"/>
  <c r="P105" i="2" s="1"/>
  <c r="Q104" i="2"/>
  <c r="R104" i="2" l="1"/>
  <c r="T104" i="2"/>
  <c r="U104" i="2" l="1"/>
  <c r="V105" i="2" s="1"/>
  <c r="W104" i="2"/>
  <c r="X104" i="2" s="1"/>
  <c r="S105" i="2"/>
  <c r="Y105" i="2" l="1"/>
  <c r="C105" i="2" s="1"/>
  <c r="D105" i="2" l="1"/>
  <c r="E105" i="2"/>
  <c r="F105" i="2" s="1"/>
  <c r="H105" i="2" l="1"/>
  <c r="G106" i="2"/>
  <c r="I105" i="2" l="1"/>
  <c r="J106" i="2" s="1"/>
  <c r="K105" i="2"/>
  <c r="L105" i="2" l="1"/>
  <c r="M106" i="2" s="1"/>
  <c r="N105" i="2"/>
  <c r="O105" i="2" l="1"/>
  <c r="Q105" i="2"/>
  <c r="R105" i="2" l="1"/>
  <c r="T105" i="2"/>
  <c r="P106" i="2"/>
  <c r="U105" i="2" l="1"/>
  <c r="W105" i="2"/>
  <c r="X105" i="2" s="1"/>
  <c r="S106" i="2"/>
  <c r="Y106" i="2" l="1"/>
  <c r="V106" i="2"/>
  <c r="C106" i="2" s="1"/>
  <c r="D106" i="2" l="1"/>
  <c r="E106" i="2"/>
  <c r="F106" i="2" l="1"/>
  <c r="H106" i="2"/>
  <c r="I106" i="2" l="1"/>
  <c r="K106" i="2"/>
  <c r="G107" i="2"/>
  <c r="L106" i="2" l="1"/>
  <c r="N106" i="2"/>
  <c r="J107" i="2"/>
  <c r="O106" i="2" l="1"/>
  <c r="P107" i="2" s="1"/>
  <c r="Q106" i="2"/>
  <c r="M107" i="2"/>
  <c r="R106" i="2" l="1"/>
  <c r="S107" i="2" s="1"/>
  <c r="T106" i="2"/>
  <c r="U106" i="2" l="1"/>
  <c r="W106" i="2"/>
  <c r="X106" i="2" s="1"/>
  <c r="Y107" i="2" l="1"/>
  <c r="V107" i="2"/>
  <c r="C107" i="2" s="1"/>
  <c r="D107" i="2" l="1"/>
  <c r="E107" i="2"/>
  <c r="F107" i="2" s="1"/>
  <c r="H107" i="2" l="1"/>
  <c r="G108" i="2"/>
  <c r="I107" i="2" l="1"/>
  <c r="K107" i="2"/>
  <c r="L107" i="2" l="1"/>
  <c r="N107" i="2"/>
  <c r="J108" i="2"/>
  <c r="O107" i="2" l="1"/>
  <c r="Q107" i="2"/>
  <c r="M108" i="2"/>
  <c r="R107" i="2" l="1"/>
  <c r="T107" i="2"/>
  <c r="P108" i="2"/>
  <c r="U107" i="2" l="1"/>
  <c r="W107" i="2"/>
  <c r="X107" i="2" s="1"/>
  <c r="S108" i="2"/>
  <c r="Y108" i="2" l="1"/>
  <c r="V108" i="2"/>
  <c r="C108" i="2" s="1"/>
  <c r="D108" i="2" l="1"/>
  <c r="E108" i="2"/>
  <c r="F108" i="2" l="1"/>
  <c r="H108" i="2"/>
  <c r="I108" i="2" l="1"/>
  <c r="J109" i="2" s="1"/>
  <c r="K108" i="2"/>
  <c r="G109" i="2"/>
  <c r="L108" i="2" l="1"/>
  <c r="M109" i="2" s="1"/>
  <c r="N108" i="2"/>
  <c r="O108" i="2" l="1"/>
  <c r="P109" i="2" s="1"/>
  <c r="Q108" i="2"/>
  <c r="R108" i="2" l="1"/>
  <c r="S109" i="2" s="1"/>
  <c r="T108" i="2"/>
  <c r="U108" i="2" l="1"/>
  <c r="V109" i="2" l="1"/>
  <c r="W108" i="2"/>
  <c r="X108" i="2" s="1"/>
  <c r="Y109" i="2" l="1"/>
  <c r="C109" i="2" s="1"/>
  <c r="D109" i="2" l="1"/>
  <c r="E109" i="2"/>
  <c r="F109" i="2" l="1"/>
  <c r="H109" i="2"/>
  <c r="I109" i="2" l="1"/>
  <c r="J110" i="2" s="1"/>
  <c r="K109" i="2"/>
  <c r="G110" i="2"/>
  <c r="L109" i="2" l="1"/>
  <c r="M110" i="2" s="1"/>
  <c r="N109" i="2"/>
  <c r="O109" i="2" l="1"/>
  <c r="P110" i="2" s="1"/>
  <c r="Q109" i="2"/>
  <c r="R109" i="2" l="1"/>
  <c r="S110" i="2" s="1"/>
  <c r="T109" i="2"/>
  <c r="U109" i="2" l="1"/>
  <c r="V110" i="2" s="1"/>
  <c r="W109" i="2"/>
  <c r="X109" i="2" s="1"/>
  <c r="Y110" i="2" l="1"/>
  <c r="C110" i="2" s="1"/>
  <c r="D110" i="2" l="1"/>
  <c r="E110" i="2"/>
  <c r="F110" i="2" l="1"/>
  <c r="H110" i="2"/>
  <c r="I110" i="2" l="1"/>
  <c r="J111" i="2" s="1"/>
  <c r="K110" i="2"/>
  <c r="G111" i="2"/>
  <c r="L110" i="2" l="1"/>
  <c r="M111" i="2" s="1"/>
  <c r="N110" i="2"/>
  <c r="O110" i="2" l="1"/>
  <c r="Q110" i="2"/>
  <c r="R110" i="2" l="1"/>
  <c r="T110" i="2"/>
  <c r="P111" i="2"/>
  <c r="U110" i="2" l="1"/>
  <c r="V111" i="2" s="1"/>
  <c r="W110" i="2"/>
  <c r="X110" i="2" s="1"/>
  <c r="S111" i="2"/>
  <c r="Y111" i="2" l="1"/>
  <c r="C111" i="2" s="1"/>
  <c r="D111" i="2" l="1"/>
  <c r="E111" i="2"/>
  <c r="F111" i="2" l="1"/>
  <c r="H111" i="2"/>
  <c r="I111" i="2" l="1"/>
  <c r="J112" i="2" s="1"/>
  <c r="K111" i="2"/>
  <c r="G112" i="2"/>
  <c r="L111" i="2" l="1"/>
  <c r="N111" i="2"/>
  <c r="M112" i="2" l="1"/>
  <c r="O111" i="2"/>
  <c r="Q111" i="2"/>
  <c r="R111" i="2" l="1"/>
  <c r="S112" i="2" s="1"/>
  <c r="T111" i="2"/>
  <c r="P112" i="2"/>
  <c r="U111" i="2" l="1"/>
  <c r="V112" i="2" s="1"/>
  <c r="W111" i="2"/>
  <c r="X111" i="2" s="1"/>
  <c r="Y112" i="2" l="1"/>
  <c r="C112" i="2" s="1"/>
  <c r="D112" i="2" l="1"/>
  <c r="E112" i="2"/>
  <c r="F112" i="2" l="1"/>
  <c r="H112" i="2"/>
  <c r="I112" i="2" l="1"/>
  <c r="J113" i="2" s="1"/>
  <c r="K112" i="2"/>
  <c r="G113" i="2"/>
  <c r="L112" i="2" l="1"/>
  <c r="M113" i="2" s="1"/>
  <c r="N112" i="2"/>
  <c r="O112" i="2" l="1"/>
  <c r="P113" i="2" s="1"/>
  <c r="Q112" i="2"/>
  <c r="R112" i="2" l="1"/>
  <c r="T112" i="2"/>
  <c r="U112" i="2" l="1"/>
  <c r="W112" i="2"/>
  <c r="X112" i="2" s="1"/>
  <c r="S113" i="2"/>
  <c r="Y113" i="2" l="1"/>
  <c r="V113" i="2"/>
  <c r="C113" i="2" s="1"/>
  <c r="D113" i="2" l="1"/>
  <c r="E113" i="2"/>
  <c r="F113" i="2" l="1"/>
  <c r="H113" i="2"/>
  <c r="I113" i="2" l="1"/>
  <c r="J114" i="2" s="1"/>
  <c r="K113" i="2"/>
  <c r="G114" i="2"/>
  <c r="L113" i="2" l="1"/>
  <c r="M114" i="2" s="1"/>
  <c r="N113" i="2"/>
  <c r="O113" i="2" l="1"/>
  <c r="P114" i="2" s="1"/>
  <c r="Q113" i="2"/>
  <c r="R113" i="2" l="1"/>
  <c r="S114" i="2" s="1"/>
  <c r="T113" i="2"/>
  <c r="U113" i="2" l="1"/>
  <c r="V114" i="2" s="1"/>
  <c r="W113" i="2" l="1"/>
  <c r="X113" i="2" s="1"/>
  <c r="Y114" i="2" l="1"/>
  <c r="C114" i="2" s="1"/>
  <c r="D114" i="2" l="1"/>
  <c r="E114" i="2"/>
  <c r="F114" i="2" l="1"/>
  <c r="H114" i="2"/>
  <c r="I114" i="2" l="1"/>
  <c r="J115" i="2" s="1"/>
  <c r="K114" i="2"/>
  <c r="G115" i="2"/>
  <c r="L114" i="2" l="1"/>
  <c r="M115" i="2" s="1"/>
  <c r="N114" i="2"/>
  <c r="O114" i="2" l="1"/>
  <c r="P115" i="2" s="1"/>
  <c r="Q114" i="2"/>
  <c r="R114" i="2" l="1"/>
  <c r="S115" i="2" s="1"/>
  <c r="T114" i="2"/>
  <c r="U114" i="2" l="1"/>
  <c r="V115" i="2" s="1"/>
  <c r="W114" i="2"/>
  <c r="X114" i="2" s="1"/>
  <c r="Y115" i="2" l="1"/>
  <c r="C115" i="2" s="1"/>
  <c r="D115" i="2" l="1"/>
  <c r="E115" i="2"/>
  <c r="F115" i="2" l="1"/>
  <c r="H115" i="2"/>
  <c r="I115" i="2" l="1"/>
  <c r="J116" i="2" s="1"/>
  <c r="K115" i="2"/>
  <c r="G116" i="2"/>
  <c r="L115" i="2" l="1"/>
  <c r="M116" i="2" s="1"/>
  <c r="N115" i="2"/>
  <c r="O115" i="2" l="1"/>
  <c r="P116" i="2" s="1"/>
  <c r="Q115" i="2"/>
  <c r="R115" i="2" l="1"/>
  <c r="S116" i="2" s="1"/>
  <c r="T115" i="2"/>
  <c r="U115" i="2" l="1"/>
  <c r="W115" i="2"/>
  <c r="X115" i="2" s="1"/>
  <c r="Y116" i="2" l="1"/>
  <c r="V116" i="2"/>
  <c r="C116" i="2" s="1"/>
  <c r="D116" i="2" l="1"/>
  <c r="E116" i="2"/>
  <c r="F116" i="2" l="1"/>
  <c r="H116" i="2"/>
  <c r="I116" i="2" l="1"/>
  <c r="J117" i="2" s="1"/>
  <c r="K116" i="2"/>
  <c r="G117" i="2"/>
  <c r="L116" i="2" l="1"/>
  <c r="M117" i="2" s="1"/>
  <c r="N116" i="2"/>
  <c r="O116" i="2" l="1"/>
  <c r="P117" i="2" s="1"/>
  <c r="Q116" i="2"/>
  <c r="R116" i="2" l="1"/>
  <c r="S117" i="2" s="1"/>
  <c r="T116" i="2"/>
  <c r="U116" i="2" l="1"/>
  <c r="V117" i="2" s="1"/>
  <c r="W116" i="2"/>
  <c r="X116" i="2" s="1"/>
  <c r="Y117" i="2" l="1"/>
  <c r="C117" i="2" s="1"/>
  <c r="D117" i="2" l="1"/>
  <c r="E117" i="2"/>
  <c r="F117" i="2" l="1"/>
  <c r="G118" i="2" l="1"/>
  <c r="H117" i="2"/>
  <c r="I117" i="2" l="1"/>
  <c r="K117" i="2"/>
  <c r="L117" i="2" l="1"/>
  <c r="M118" i="2" s="1"/>
  <c r="N117" i="2"/>
  <c r="J118" i="2"/>
  <c r="O117" i="2" l="1"/>
  <c r="P118" i="2" s="1"/>
  <c r="Q117" i="2"/>
  <c r="R117" i="2" l="1"/>
  <c r="T117" i="2"/>
  <c r="U117" i="2" l="1"/>
  <c r="V118" i="2" s="1"/>
  <c r="W117" i="2"/>
  <c r="X117" i="2" s="1"/>
  <c r="S118" i="2"/>
  <c r="Y118" i="2" l="1"/>
  <c r="C118" i="2" s="1"/>
  <c r="D118" i="2" l="1"/>
  <c r="E118" i="2"/>
  <c r="F118" i="2" s="1"/>
  <c r="H118" i="2" l="1"/>
  <c r="G119" i="2"/>
  <c r="I118" i="2" l="1"/>
  <c r="J119" i="2" s="1"/>
  <c r="K118" i="2"/>
  <c r="L118" i="2" l="1"/>
  <c r="M119" i="2" s="1"/>
  <c r="N118" i="2"/>
  <c r="O118" i="2" l="1"/>
  <c r="Q118" i="2"/>
  <c r="R118" i="2" l="1"/>
  <c r="T118" i="2"/>
  <c r="P119" i="2"/>
  <c r="U118" i="2" l="1"/>
  <c r="W118" i="2"/>
  <c r="X118" i="2" s="1"/>
  <c r="S119" i="2"/>
  <c r="Y119" i="2" l="1"/>
  <c r="V119" i="2"/>
  <c r="C119" i="2" s="1"/>
  <c r="D119" i="2" l="1"/>
  <c r="E119" i="2"/>
  <c r="F119" i="2" l="1"/>
  <c r="H119" i="2"/>
  <c r="I119" i="2" l="1"/>
  <c r="J120" i="2" s="1"/>
  <c r="K119" i="2"/>
  <c r="G120" i="2"/>
  <c r="L119" i="2" l="1"/>
  <c r="M120" i="2" s="1"/>
  <c r="N119" i="2"/>
  <c r="O119" i="2" l="1"/>
  <c r="P120" i="2" s="1"/>
  <c r="Q119" i="2"/>
  <c r="R119" i="2" l="1"/>
  <c r="S120" i="2" s="1"/>
  <c r="T119" i="2"/>
  <c r="U119" i="2" l="1"/>
  <c r="V120" i="2" s="1"/>
  <c r="W119" i="2" l="1"/>
  <c r="X119" i="2" s="1"/>
  <c r="Y120" i="2" l="1"/>
  <c r="C120" i="2" s="1"/>
  <c r="D120" i="2" l="1"/>
  <c r="E120" i="2"/>
  <c r="F120" i="2" l="1"/>
  <c r="H120" i="2"/>
  <c r="I120" i="2" l="1"/>
  <c r="J121" i="2" s="1"/>
  <c r="K120" i="2"/>
  <c r="G121" i="2"/>
  <c r="L120" i="2" l="1"/>
  <c r="M121" i="2" s="1"/>
  <c r="N120" i="2"/>
  <c r="O120" i="2" l="1"/>
  <c r="P121" i="2" s="1"/>
  <c r="Q120" i="2"/>
  <c r="R120" i="2" l="1"/>
  <c r="S121" i="2" s="1"/>
  <c r="T120" i="2"/>
  <c r="U120" i="2" l="1"/>
  <c r="V121" i="2" s="1"/>
  <c r="W120" i="2"/>
  <c r="X120" i="2" s="1"/>
  <c r="Y121" i="2" l="1"/>
  <c r="C121" i="2" s="1"/>
  <c r="D121" i="2" l="1"/>
  <c r="E121" i="2"/>
  <c r="F121" i="2" l="1"/>
  <c r="H121" i="2"/>
  <c r="I121" i="2" l="1"/>
  <c r="J122" i="2" s="1"/>
  <c r="K121" i="2"/>
  <c r="G122" i="2"/>
  <c r="L121" i="2" l="1"/>
  <c r="M122" i="2" s="1"/>
  <c r="N121" i="2"/>
  <c r="O121" i="2" l="1"/>
  <c r="P122" i="2" s="1"/>
  <c r="Q121" i="2"/>
  <c r="R121" i="2" l="1"/>
  <c r="S122" i="2" s="1"/>
  <c r="T121" i="2"/>
  <c r="U121" i="2" l="1"/>
  <c r="V122" i="2" s="1"/>
  <c r="W121" i="2"/>
  <c r="X121" i="2" s="1"/>
  <c r="Y122" i="2" l="1"/>
  <c r="C122" i="2" s="1"/>
  <c r="D122" i="2" l="1"/>
  <c r="E122" i="2"/>
  <c r="F122" i="2" l="1"/>
  <c r="H122" i="2"/>
  <c r="I122" i="2" l="1"/>
  <c r="K122" i="2"/>
  <c r="G123" i="2"/>
  <c r="L122" i="2" l="1"/>
  <c r="N122" i="2"/>
  <c r="J123" i="2"/>
  <c r="O122" i="2" l="1"/>
  <c r="Q122" i="2"/>
  <c r="M123" i="2"/>
  <c r="P123" i="2" l="1"/>
  <c r="R122" i="2"/>
  <c r="T122" i="2"/>
  <c r="S123" i="2" l="1"/>
  <c r="U122" i="2"/>
  <c r="W122" i="2"/>
  <c r="X122" i="2" s="1"/>
  <c r="Y123" i="2" l="1"/>
  <c r="V123" i="2"/>
  <c r="C123" i="2" s="1"/>
  <c r="D123" i="2" l="1"/>
  <c r="E123" i="2"/>
  <c r="F123" i="2" s="1"/>
  <c r="H123" i="2" l="1"/>
  <c r="G124" i="2"/>
  <c r="I123" i="2" l="1"/>
  <c r="J124" i="2" s="1"/>
  <c r="K123" i="2"/>
  <c r="L123" i="2" l="1"/>
  <c r="M124" i="2" s="1"/>
  <c r="N123" i="2"/>
  <c r="O123" i="2" l="1"/>
  <c r="P124" i="2" s="1"/>
  <c r="Q123" i="2"/>
  <c r="R123" i="2" l="1"/>
  <c r="S124" i="2" s="1"/>
  <c r="T123" i="2"/>
  <c r="U123" i="2" l="1"/>
  <c r="V124" i="2" l="1"/>
  <c r="W123" i="2"/>
  <c r="X123" i="2" s="1"/>
  <c r="Y124" i="2" l="1"/>
  <c r="C124" i="2" s="1"/>
  <c r="D124" i="2" l="1"/>
  <c r="E124" i="2"/>
  <c r="F124" i="2" l="1"/>
  <c r="H124" i="2"/>
  <c r="I124" i="2" l="1"/>
  <c r="K124" i="2"/>
  <c r="G125" i="2"/>
  <c r="L124" i="2" l="1"/>
  <c r="N124" i="2"/>
  <c r="J125" i="2"/>
  <c r="O124" i="2" l="1"/>
  <c r="Q124" i="2"/>
  <c r="M125" i="2"/>
  <c r="R124" i="2" l="1"/>
  <c r="T124" i="2"/>
  <c r="P125" i="2"/>
  <c r="U124" i="2" l="1"/>
  <c r="W124" i="2"/>
  <c r="X124" i="2" s="1"/>
  <c r="S125" i="2"/>
  <c r="V125" i="2" l="1"/>
  <c r="C125" i="2" s="1"/>
  <c r="Y125" i="2"/>
  <c r="D125" i="2" l="1"/>
  <c r="E125" i="2"/>
  <c r="F125" i="2" s="1"/>
  <c r="H125" i="2" l="1"/>
  <c r="G126" i="2"/>
  <c r="I125" i="2" l="1"/>
  <c r="J126" i="2" s="1"/>
  <c r="K125" i="2"/>
  <c r="L125" i="2" l="1"/>
  <c r="M126" i="2" s="1"/>
  <c r="N125" i="2"/>
  <c r="O125" i="2" l="1"/>
  <c r="Q125" i="2"/>
  <c r="R125" i="2" l="1"/>
  <c r="T125" i="2"/>
  <c r="P126" i="2"/>
  <c r="U125" i="2" l="1"/>
  <c r="W125" i="2"/>
  <c r="X125" i="2" s="1"/>
  <c r="S126" i="2"/>
  <c r="Y126" i="2" l="1"/>
  <c r="V126" i="2"/>
  <c r="C126" i="2" s="1"/>
  <c r="D126" i="2" l="1"/>
  <c r="E126" i="2"/>
  <c r="F126" i="2" l="1"/>
  <c r="H126" i="2"/>
  <c r="I126" i="2" l="1"/>
  <c r="J127" i="2" s="1"/>
  <c r="K126" i="2"/>
  <c r="G127" i="2"/>
  <c r="L126" i="2" l="1"/>
  <c r="M127" i="2" s="1"/>
  <c r="N126" i="2"/>
  <c r="O126" i="2" l="1"/>
  <c r="P127" i="2" s="1"/>
  <c r="Q126" i="2"/>
  <c r="R126" i="2" l="1"/>
  <c r="S127" i="2" s="1"/>
  <c r="T126" i="2"/>
  <c r="U126" i="2" l="1"/>
  <c r="W126" i="2"/>
  <c r="X126" i="2" s="1"/>
  <c r="Y127" i="2" l="1"/>
  <c r="V127" i="2"/>
  <c r="C127" i="2" s="1"/>
  <c r="D127" i="2" l="1"/>
  <c r="E127" i="2"/>
  <c r="F127" i="2" l="1"/>
  <c r="H127" i="2"/>
  <c r="I127" i="2" l="1"/>
  <c r="J128" i="2" s="1"/>
  <c r="K127" i="2"/>
  <c r="G128" i="2"/>
  <c r="L127" i="2" l="1"/>
  <c r="M128" i="2" s="1"/>
  <c r="N127" i="2"/>
  <c r="O127" i="2" l="1"/>
  <c r="P128" i="2" s="1"/>
  <c r="Q127" i="2"/>
  <c r="R127" i="2" l="1"/>
  <c r="S128" i="2" s="1"/>
  <c r="T127" i="2"/>
  <c r="U127" i="2" l="1"/>
  <c r="V128" i="2" s="1"/>
  <c r="W127" i="2"/>
  <c r="X127" i="2" s="1"/>
  <c r="C128" i="2" l="1"/>
  <c r="Y128" i="2"/>
  <c r="D128" i="2" l="1"/>
  <c r="E128" i="2"/>
  <c r="F128" i="2" l="1"/>
  <c r="H128" i="2"/>
  <c r="I128" i="2" l="1"/>
  <c r="J129" i="2" s="1"/>
  <c r="K128" i="2"/>
  <c r="G129" i="2"/>
  <c r="L128" i="2" l="1"/>
  <c r="M129" i="2" s="1"/>
  <c r="N128" i="2"/>
  <c r="O128" i="2" l="1"/>
  <c r="P129" i="2" s="1"/>
  <c r="Q128" i="2"/>
  <c r="R128" i="2" l="1"/>
  <c r="S129" i="2" s="1"/>
  <c r="T128" i="2"/>
  <c r="U128" i="2" l="1"/>
  <c r="W128" i="2"/>
  <c r="X128" i="2" s="1"/>
  <c r="Y129" i="2" l="1"/>
  <c r="V129" i="2"/>
  <c r="C129" i="2" s="1"/>
  <c r="D129" i="2" l="1"/>
  <c r="E129" i="2"/>
  <c r="F129" i="2" l="1"/>
  <c r="H129" i="2"/>
  <c r="I129" i="2" l="1"/>
  <c r="J130" i="2" s="1"/>
  <c r="K129" i="2"/>
  <c r="G130" i="2"/>
  <c r="L129" i="2" l="1"/>
  <c r="M130" i="2" s="1"/>
  <c r="N129" i="2"/>
  <c r="O129" i="2" l="1"/>
  <c r="P130" i="2" s="1"/>
  <c r="Q129" i="2"/>
  <c r="R129" i="2" l="1"/>
  <c r="T129" i="2"/>
  <c r="U129" i="2" l="1"/>
  <c r="W129" i="2"/>
  <c r="X129" i="2" s="1"/>
  <c r="S130" i="2"/>
  <c r="Y130" i="2" l="1"/>
  <c r="V130" i="2"/>
  <c r="C130" i="2" s="1"/>
  <c r="D130" i="2" l="1"/>
  <c r="E130" i="2"/>
  <c r="F130" i="2" l="1"/>
  <c r="H130" i="2"/>
  <c r="I130" i="2" l="1"/>
  <c r="J131" i="2" s="1"/>
  <c r="K130" i="2"/>
  <c r="G131" i="2"/>
  <c r="L130" i="2" l="1"/>
  <c r="M131" i="2" s="1"/>
  <c r="N130" i="2"/>
  <c r="O130" i="2" l="1"/>
  <c r="P131" i="2" s="1"/>
  <c r="Q130" i="2"/>
  <c r="R130" i="2" l="1"/>
  <c r="S131" i="2" s="1"/>
  <c r="T130" i="2"/>
  <c r="U130" i="2" l="1"/>
  <c r="W130" i="2"/>
  <c r="X130" i="2" s="1"/>
  <c r="Y131" i="2" l="1"/>
  <c r="V131" i="2"/>
  <c r="C131" i="2" s="1"/>
  <c r="D131" i="2" l="1"/>
  <c r="E131" i="2"/>
  <c r="F131" i="2" l="1"/>
  <c r="H131" i="2"/>
  <c r="I131" i="2" l="1"/>
  <c r="J132" i="2" s="1"/>
  <c r="K131" i="2"/>
  <c r="G132" i="2"/>
  <c r="L131" i="2" l="1"/>
  <c r="M132" i="2" s="1"/>
  <c r="N131" i="2"/>
  <c r="O131" i="2" l="1"/>
  <c r="P132" i="2" s="1"/>
  <c r="Q131" i="2"/>
  <c r="R131" i="2" l="1"/>
  <c r="T131" i="2"/>
  <c r="U131" i="2" l="1"/>
  <c r="V132" i="2" s="1"/>
  <c r="W131" i="2"/>
  <c r="X131" i="2" s="1"/>
  <c r="S132" i="2"/>
  <c r="Y132" i="2" l="1"/>
  <c r="C132" i="2" s="1"/>
  <c r="D132" i="2" l="1"/>
  <c r="E132" i="2"/>
  <c r="F132" i="2" l="1"/>
  <c r="H132" i="2"/>
  <c r="I132" i="2" l="1"/>
  <c r="K132" i="2"/>
  <c r="G133" i="2"/>
  <c r="L132" i="2" l="1"/>
  <c r="N132" i="2"/>
  <c r="J133" i="2"/>
  <c r="M133" i="2" l="1"/>
  <c r="O132" i="2"/>
  <c r="Q132" i="2"/>
  <c r="R132" i="2" l="1"/>
  <c r="T132" i="2"/>
  <c r="P133" i="2"/>
  <c r="S133" i="2" l="1"/>
  <c r="U132" i="2"/>
  <c r="W132" i="2"/>
  <c r="X132" i="2" s="1"/>
  <c r="Y133" i="2" l="1"/>
  <c r="V133" i="2"/>
  <c r="C133" i="2" s="1"/>
  <c r="D133" i="2" l="1"/>
  <c r="E133" i="2"/>
  <c r="F133" i="2" l="1"/>
  <c r="H133" i="2"/>
  <c r="I133" i="2" l="1"/>
  <c r="J134" i="2" s="1"/>
  <c r="K133" i="2"/>
  <c r="G134" i="2"/>
  <c r="L133" i="2" l="1"/>
  <c r="M134" i="2" s="1"/>
  <c r="N133" i="2"/>
  <c r="O133" i="2" l="1"/>
  <c r="P134" i="2" s="1"/>
  <c r="Q133" i="2"/>
  <c r="R133" i="2" l="1"/>
  <c r="S134" i="2" s="1"/>
  <c r="T133" i="2"/>
  <c r="U133" i="2" l="1"/>
  <c r="W133" i="2"/>
  <c r="X133" i="2" s="1"/>
  <c r="Y134" i="2" l="1"/>
  <c r="V134" i="2"/>
  <c r="C134" i="2" s="1"/>
  <c r="D134" i="2" l="1"/>
  <c r="E134" i="2"/>
  <c r="F134" i="2" l="1"/>
  <c r="H134" i="2"/>
  <c r="I134" i="2" l="1"/>
  <c r="J135" i="2" s="1"/>
  <c r="K134" i="2"/>
  <c r="G135" i="2"/>
  <c r="L134" i="2" l="1"/>
  <c r="M135" i="2" s="1"/>
  <c r="N134" i="2"/>
  <c r="O134" i="2" l="1"/>
  <c r="P135" i="2" s="1"/>
  <c r="Q134" i="2"/>
  <c r="R134" i="2" l="1"/>
  <c r="S135" i="2" s="1"/>
  <c r="T134" i="2"/>
  <c r="U134" i="2" l="1"/>
  <c r="V135" i="2" s="1"/>
  <c r="W134" i="2"/>
  <c r="X134" i="2" s="1"/>
  <c r="Y135" i="2" l="1"/>
  <c r="C135" i="2" s="1"/>
  <c r="D135" i="2" l="1"/>
  <c r="E135" i="2"/>
  <c r="F135" i="2" l="1"/>
  <c r="H135" i="2"/>
  <c r="I135" i="2" l="1"/>
  <c r="J136" i="2" s="1"/>
  <c r="K135" i="2"/>
  <c r="G136" i="2"/>
  <c r="L135" i="2" l="1"/>
  <c r="M136" i="2" s="1"/>
  <c r="N135" i="2"/>
  <c r="O135" i="2" l="1"/>
  <c r="P136" i="2" s="1"/>
  <c r="Q135" i="2"/>
  <c r="R135" i="2" l="1"/>
  <c r="S136" i="2" s="1"/>
  <c r="T135" i="2"/>
  <c r="U135" i="2" l="1"/>
  <c r="V136" i="2" s="1"/>
  <c r="W135" i="2"/>
  <c r="X135" i="2" s="1"/>
  <c r="Y136" i="2" l="1"/>
  <c r="C136" i="2" s="1"/>
  <c r="D136" i="2" l="1"/>
  <c r="E136" i="2"/>
  <c r="F136" i="2" l="1"/>
  <c r="H136" i="2"/>
  <c r="I136" i="2" l="1"/>
  <c r="J137" i="2" s="1"/>
  <c r="K136" i="2"/>
  <c r="G137" i="2"/>
  <c r="L136" i="2" l="1"/>
  <c r="M137" i="2" s="1"/>
  <c r="N136" i="2"/>
  <c r="O136" i="2" l="1"/>
  <c r="P137" i="2" s="1"/>
  <c r="Q136" i="2"/>
  <c r="R136" i="2" l="1"/>
  <c r="S137" i="2" s="1"/>
  <c r="T136" i="2"/>
  <c r="U136" i="2" l="1"/>
  <c r="V137" i="2" s="1"/>
  <c r="W136" i="2"/>
  <c r="X136" i="2" s="1"/>
  <c r="Y137" i="2" l="1"/>
  <c r="C137" i="2" s="1"/>
  <c r="D137" i="2" l="1"/>
  <c r="E137" i="2"/>
  <c r="F137" i="2" l="1"/>
  <c r="H137" i="2"/>
  <c r="I137" i="2" l="1"/>
  <c r="K137" i="2"/>
  <c r="L137" i="2" l="1"/>
  <c r="N137" i="2"/>
  <c r="O137" i="2" l="1"/>
  <c r="Q137" i="2"/>
  <c r="R137" i="2" l="1"/>
  <c r="T137" i="2"/>
  <c r="U137" i="2" l="1"/>
  <c r="W137" i="2"/>
  <c r="X137" i="2" s="1"/>
</calcChain>
</file>

<file path=xl/sharedStrings.xml><?xml version="1.0" encoding="utf-8"?>
<sst xmlns="http://schemas.openxmlformats.org/spreadsheetml/2006/main" count="89" uniqueCount="42">
  <si>
    <t>Balance</t>
  </si>
  <si>
    <t>Max</t>
  </si>
  <si>
    <t>Min</t>
  </si>
  <si>
    <t>Incre</t>
  </si>
  <si>
    <t>X</t>
  </si>
  <si>
    <t>Y</t>
  </si>
  <si>
    <t>Instructions:</t>
  </si>
  <si>
    <t xml:space="preserve">Extra Monthly Payment </t>
  </si>
  <si>
    <t>(beyond minimum debt payments)</t>
  </si>
  <si>
    <t xml:space="preserve">One-Time Start-up Payment </t>
  </si>
  <si>
    <t>(from cash you have in savings)</t>
  </si>
  <si>
    <t>Provided by: LifeAndMyFinances.com</t>
  </si>
  <si>
    <t>3) Scroll down to see how quickly you could get out of debt!</t>
  </si>
  <si>
    <t>Debt 1</t>
  </si>
  <si>
    <t>Debt 2</t>
  </si>
  <si>
    <t>Debt 3</t>
  </si>
  <si>
    <t>Debt 4</t>
  </si>
  <si>
    <t>Debt 5</t>
  </si>
  <si>
    <t>Debt 6</t>
  </si>
  <si>
    <t>Debt 7</t>
  </si>
  <si>
    <t>Debt 8</t>
  </si>
  <si>
    <t>Minimum Payment</t>
  </si>
  <si>
    <t>Interest Rate</t>
  </si>
  <si>
    <t>Month</t>
  </si>
  <si>
    <t>Payment</t>
  </si>
  <si>
    <t>Debt Payoff Chart</t>
  </si>
  <si>
    <t>Debt Amount</t>
  </si>
  <si>
    <t>Debt Payoff Month</t>
  </si>
  <si>
    <t>Monthly Tracker!</t>
  </si>
  <si>
    <t>Then, print this sheet, put it on your fridge, and mark how well you're doing vs. your goal!</t>
  </si>
  <si>
    <t>Color in the squares as you go and pay off that debt faster than you planned! Good luck!</t>
  </si>
  <si>
    <t>Min Pmnt Available</t>
  </si>
  <si>
    <t xml:space="preserve">      one-time amount you can scrounge up to get things rolling.</t>
  </si>
  <si>
    <t>1) Fill in cells L3 and L4: the monthly amount you can put toward your debt and the</t>
  </si>
  <si>
    <t>Debt Avalanche Calculator</t>
  </si>
  <si>
    <t>Highest Interest</t>
  </si>
  <si>
    <t>Lowest Interest</t>
  </si>
  <si>
    <t>2) Fill in your debts (starting in cell D13) from largest interest to smallest.</t>
  </si>
  <si>
    <t xml:space="preserve">      Include the debt amount and minimum payments.</t>
  </si>
  <si>
    <t>Enter all your numbers in the Debt Avalanche tab and then click "Refresh Chart" to the right.</t>
  </si>
  <si>
    <t xml:space="preserve">Like the sheet? Need a bigger one with more inputs? We sell one on Etsy for just $3.99. Click here to check it out! </t>
  </si>
  <si>
    <t>Copyright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</si>
</sst>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36"/>
      <color theme="0"/>
      <name val="Impact"/>
      <family val="2"/>
    </font>
    <font>
      <b/>
      <sz val="12"/>
      <color theme="1"/>
      <name val="Calibri"/>
      <family val="2"/>
      <scheme val="minor"/>
    </font>
    <font>
      <sz val="26"/>
      <color theme="5"/>
      <name val="Arial Black"/>
      <family val="2"/>
    </font>
    <font>
      <b/>
      <u/>
      <sz val="11"/>
      <color theme="1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6"/>
      <color theme="3" tint="-0.249977111117893"/>
      <name val="Arial Black"/>
      <family val="2"/>
    </font>
    <font>
      <sz val="14"/>
      <color theme="3" tint="-0.249977111117893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20"/>
      <color theme="0"/>
      <name val="Arial"/>
      <family val="2"/>
    </font>
    <font>
      <b/>
      <sz val="24"/>
      <color theme="0"/>
      <name val="Calibri"/>
      <family val="2"/>
      <scheme val="minor"/>
    </font>
    <font>
      <sz val="48"/>
      <color theme="0"/>
      <name val="Impact"/>
      <family val="2"/>
    </font>
    <font>
      <sz val="10"/>
      <color theme="0"/>
      <name val="Arial"/>
      <family val="2"/>
    </font>
    <font>
      <b/>
      <u/>
      <sz val="11"/>
      <color theme="8" tint="0.3999755851924192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6"/>
      <name val="Arial Black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Fill="1"/>
    <xf numFmtId="0" fontId="0" fillId="3" borderId="0" xfId="0" applyFill="1"/>
    <xf numFmtId="44" fontId="7" fillId="0" borderId="5" xfId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/>
    <xf numFmtId="0" fontId="9" fillId="0" borderId="6" xfId="0" applyFont="1" applyBorder="1" applyAlignment="1">
      <alignment horizontal="right" vertical="center"/>
    </xf>
    <xf numFmtId="44" fontId="0" fillId="2" borderId="6" xfId="1" applyFont="1" applyFill="1" applyBorder="1"/>
    <xf numFmtId="0" fontId="0" fillId="0" borderId="6" xfId="0" applyBorder="1"/>
    <xf numFmtId="0" fontId="0" fillId="0" borderId="7" xfId="0" applyBorder="1"/>
    <xf numFmtId="44" fontId="4" fillId="0" borderId="8" xfId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9" fillId="0" borderId="11" xfId="0" applyFont="1" applyBorder="1" applyAlignment="1">
      <alignment horizontal="right" vertical="center"/>
    </xf>
    <xf numFmtId="44" fontId="0" fillId="2" borderId="11" xfId="1" applyFont="1" applyFill="1" applyBorder="1"/>
    <xf numFmtId="0" fontId="0" fillId="0" borderId="11" xfId="0" applyBorder="1"/>
    <xf numFmtId="0" fontId="0" fillId="0" borderId="12" xfId="0" applyBorder="1"/>
    <xf numFmtId="44" fontId="4" fillId="0" borderId="10" xfId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3" xfId="0" applyFont="1" applyBorder="1"/>
    <xf numFmtId="44" fontId="6" fillId="0" borderId="14" xfId="1" applyFont="1" applyBorder="1"/>
    <xf numFmtId="0" fontId="9" fillId="0" borderId="15" xfId="0" applyFont="1" applyBorder="1"/>
    <xf numFmtId="44" fontId="9" fillId="0" borderId="14" xfId="1" applyFont="1" applyBorder="1"/>
    <xf numFmtId="0" fontId="9" fillId="0" borderId="16" xfId="0" applyFont="1" applyBorder="1"/>
    <xf numFmtId="44" fontId="0" fillId="0" borderId="16" xfId="1" applyFont="1" applyBorder="1"/>
    <xf numFmtId="44" fontId="0" fillId="0" borderId="14" xfId="1" applyFont="1" applyBorder="1"/>
    <xf numFmtId="0" fontId="0" fillId="0" borderId="8" xfId="0" applyBorder="1"/>
    <xf numFmtId="44" fontId="0" fillId="2" borderId="17" xfId="1" applyFont="1" applyFill="1" applyBorder="1"/>
    <xf numFmtId="0" fontId="0" fillId="0" borderId="18" xfId="0" applyBorder="1"/>
    <xf numFmtId="44" fontId="0" fillId="2" borderId="0" xfId="1" applyFont="1" applyFill="1" applyBorder="1"/>
    <xf numFmtId="166" fontId="0" fillId="2" borderId="19" xfId="4" applyNumberFormat="1" applyFont="1" applyFill="1" applyBorder="1"/>
    <xf numFmtId="0" fontId="0" fillId="0" borderId="20" xfId="0" applyBorder="1"/>
    <xf numFmtId="166" fontId="0" fillId="2" borderId="11" xfId="4" applyNumberFormat="1" applyFont="1" applyFill="1" applyBorder="1"/>
    <xf numFmtId="44" fontId="0" fillId="0" borderId="0" xfId="1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18" xfId="0" applyNumberFormat="1" applyBorder="1"/>
    <xf numFmtId="44" fontId="0" fillId="0" borderId="18" xfId="1" applyFont="1" applyFill="1" applyBorder="1"/>
    <xf numFmtId="44" fontId="0" fillId="0" borderId="17" xfId="1" applyFont="1" applyFill="1" applyBorder="1"/>
    <xf numFmtId="0" fontId="0" fillId="0" borderId="22" xfId="0" applyBorder="1" applyAlignment="1">
      <alignment horizontal="center"/>
    </xf>
    <xf numFmtId="44" fontId="0" fillId="0" borderId="24" xfId="1" applyFont="1" applyFill="1" applyBorder="1"/>
    <xf numFmtId="44" fontId="0" fillId="0" borderId="23" xfId="1" applyFont="1" applyFill="1" applyBorder="1"/>
    <xf numFmtId="44" fontId="0" fillId="0" borderId="25" xfId="1" applyFont="1" applyFill="1" applyBorder="1"/>
    <xf numFmtId="0" fontId="0" fillId="0" borderId="24" xfId="0" applyBorder="1"/>
    <xf numFmtId="0" fontId="4" fillId="0" borderId="0" xfId="0" applyFont="1"/>
    <xf numFmtId="1" fontId="4" fillId="0" borderId="0" xfId="0" applyNumberFormat="1" applyFont="1"/>
    <xf numFmtId="44" fontId="9" fillId="0" borderId="16" xfId="1" applyFont="1" applyBorder="1"/>
    <xf numFmtId="44" fontId="7" fillId="0" borderId="6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Border="1"/>
    <xf numFmtId="44" fontId="0" fillId="0" borderId="18" xfId="0" applyNumberFormat="1" applyFill="1" applyBorder="1"/>
    <xf numFmtId="44" fontId="0" fillId="0" borderId="23" xfId="0" applyNumberFormat="1" applyFill="1" applyBorder="1"/>
    <xf numFmtId="0" fontId="0" fillId="3" borderId="0" xfId="0" applyFill="1" applyBorder="1" applyAlignment="1">
      <alignment vertical="center"/>
    </xf>
    <xf numFmtId="44" fontId="0" fillId="3" borderId="11" xfId="1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44" fontId="0" fillId="4" borderId="0" xfId="1" applyFont="1" applyFill="1"/>
    <xf numFmtId="0" fontId="10" fillId="4" borderId="0" xfId="0" applyFont="1" applyFill="1" applyAlignment="1">
      <alignment horizontal="center" vertical="top"/>
    </xf>
    <xf numFmtId="44" fontId="23" fillId="4" borderId="0" xfId="2" applyNumberFormat="1" applyFont="1" applyFill="1" applyAlignment="1">
      <alignment horizontal="left"/>
    </xf>
    <xf numFmtId="44" fontId="12" fillId="4" borderId="0" xfId="1" applyFont="1" applyFill="1" applyAlignment="1">
      <alignment horizontal="left"/>
    </xf>
    <xf numFmtId="44" fontId="5" fillId="4" borderId="0" xfId="1" applyFont="1" applyFill="1" applyAlignment="1">
      <alignment horizontal="left"/>
    </xf>
    <xf numFmtId="0" fontId="9" fillId="4" borderId="0" xfId="0" applyFont="1" applyFill="1" applyAlignment="1">
      <alignment horizontal="right"/>
    </xf>
    <xf numFmtId="44" fontId="0" fillId="4" borderId="0" xfId="1" applyFont="1" applyFill="1" applyBorder="1"/>
    <xf numFmtId="0" fontId="0" fillId="4" borderId="3" xfId="0" applyFill="1" applyBorder="1" applyAlignment="1">
      <alignment horizontal="center" vertical="center"/>
    </xf>
    <xf numFmtId="0" fontId="0" fillId="4" borderId="24" xfId="0" applyFill="1" applyBorder="1"/>
    <xf numFmtId="0" fontId="0" fillId="4" borderId="0" xfId="0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5" borderId="0" xfId="0" applyFill="1"/>
    <xf numFmtId="0" fontId="0" fillId="5" borderId="0" xfId="0" applyFill="1" applyAlignment="1">
      <alignment horizontal="center"/>
    </xf>
    <xf numFmtId="44" fontId="0" fillId="5" borderId="0" xfId="1" applyFont="1" applyFill="1"/>
    <xf numFmtId="44" fontId="4" fillId="5" borderId="0" xfId="1" applyFont="1" applyFill="1"/>
    <xf numFmtId="0" fontId="4" fillId="5" borderId="0" xfId="0" applyFont="1" applyFill="1"/>
    <xf numFmtId="1" fontId="4" fillId="5" borderId="0" xfId="0" applyNumberFormat="1" applyFont="1" applyFill="1"/>
    <xf numFmtId="0" fontId="22" fillId="5" borderId="0" xfId="0" applyFont="1" applyFill="1"/>
    <xf numFmtId="44" fontId="23" fillId="5" borderId="0" xfId="2" applyNumberFormat="1" applyFont="1" applyFill="1" applyAlignment="1">
      <alignment horizontal="left"/>
    </xf>
    <xf numFmtId="44" fontId="12" fillId="5" borderId="0" xfId="1" applyFont="1" applyFill="1" applyAlignment="1">
      <alignment horizontal="left"/>
    </xf>
    <xf numFmtId="44" fontId="11" fillId="5" borderId="0" xfId="2" applyNumberFormat="1" applyFont="1" applyFill="1" applyAlignment="1">
      <alignment horizontal="left"/>
    </xf>
    <xf numFmtId="0" fontId="10" fillId="5" borderId="0" xfId="0" applyFont="1" applyFill="1" applyAlignment="1">
      <alignment horizontal="center" vertical="top"/>
    </xf>
    <xf numFmtId="44" fontId="5" fillId="5" borderId="0" xfId="1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13" fillId="5" borderId="0" xfId="0" applyFont="1" applyFill="1"/>
    <xf numFmtId="44" fontId="13" fillId="5" borderId="0" xfId="1" applyFont="1" applyFill="1"/>
    <xf numFmtId="44" fontId="14" fillId="5" borderId="0" xfId="1" applyFont="1" applyFill="1"/>
    <xf numFmtId="1" fontId="13" fillId="5" borderId="0" xfId="0" applyNumberFormat="1" applyFont="1" applyFill="1"/>
    <xf numFmtId="44" fontId="19" fillId="5" borderId="0" xfId="1" applyFont="1" applyFill="1"/>
    <xf numFmtId="0" fontId="15" fillId="5" borderId="0" xfId="0" applyFont="1" applyFill="1" applyAlignment="1"/>
    <xf numFmtId="0" fontId="15" fillId="5" borderId="0" xfId="0" applyFont="1" applyFill="1" applyAlignment="1">
      <alignment vertical="top"/>
    </xf>
    <xf numFmtId="0" fontId="15" fillId="5" borderId="0" xfId="0" applyFont="1" applyFill="1" applyBorder="1" applyAlignment="1">
      <alignment vertical="top"/>
    </xf>
    <xf numFmtId="0" fontId="13" fillId="5" borderId="0" xfId="0" applyFont="1" applyFill="1" applyBorder="1"/>
    <xf numFmtId="44" fontId="13" fillId="5" borderId="0" xfId="1" applyFont="1" applyFill="1" applyBorder="1"/>
    <xf numFmtId="44" fontId="16" fillId="5" borderId="0" xfId="1" applyFont="1" applyFill="1" applyAlignment="1">
      <alignment horizontal="right" vertical="top"/>
    </xf>
    <xf numFmtId="44" fontId="17" fillId="5" borderId="0" xfId="2" applyNumberFormat="1" applyFont="1" applyFill="1" applyAlignment="1">
      <alignment horizontal="right" vertical="top"/>
    </xf>
    <xf numFmtId="0" fontId="20" fillId="5" borderId="0" xfId="0" applyFont="1" applyFill="1"/>
    <xf numFmtId="164" fontId="13" fillId="5" borderId="0" xfId="0" applyNumberFormat="1" applyFont="1" applyFill="1"/>
    <xf numFmtId="0" fontId="18" fillId="5" borderId="0" xfId="0" applyFont="1" applyFill="1" applyAlignment="1">
      <alignment horizontal="center"/>
    </xf>
    <xf numFmtId="0" fontId="25" fillId="5" borderId="0" xfId="0" applyFont="1" applyFill="1" applyAlignment="1">
      <alignment vertical="top"/>
    </xf>
    <xf numFmtId="0" fontId="25" fillId="5" borderId="0" xfId="0" applyFont="1" applyFill="1" applyBorder="1" applyAlignment="1">
      <alignment vertical="top"/>
    </xf>
    <xf numFmtId="0" fontId="4" fillId="5" borderId="0" xfId="0" applyFont="1" applyFill="1" applyBorder="1"/>
    <xf numFmtId="44" fontId="4" fillId="5" borderId="0" xfId="1" applyFont="1" applyFill="1" applyBorder="1"/>
    <xf numFmtId="164" fontId="26" fillId="5" borderId="0" xfId="1" applyNumberFormat="1" applyFont="1" applyFill="1" applyBorder="1" applyAlignment="1">
      <alignment vertical="center"/>
    </xf>
    <xf numFmtId="0" fontId="4" fillId="5" borderId="0" xfId="0" applyFont="1" applyFill="1" applyAlignment="1">
      <alignment horizontal="center"/>
    </xf>
    <xf numFmtId="43" fontId="4" fillId="5" borderId="0" xfId="3" applyFont="1" applyFill="1"/>
    <xf numFmtId="0" fontId="27" fillId="5" borderId="0" xfId="0" applyFont="1" applyFill="1" applyBorder="1" applyAlignment="1">
      <alignment horizontal="left" vertical="top" indent="1"/>
    </xf>
    <xf numFmtId="44" fontId="28" fillId="5" borderId="0" xfId="1" applyFont="1" applyFill="1" applyBorder="1"/>
    <xf numFmtId="0" fontId="7" fillId="5" borderId="0" xfId="0" applyFont="1" applyFill="1" applyBorder="1" applyAlignment="1">
      <alignment horizontal="center"/>
    </xf>
    <xf numFmtId="0" fontId="28" fillId="5" borderId="0" xfId="0" applyFont="1" applyFill="1" applyBorder="1"/>
    <xf numFmtId="44" fontId="4" fillId="5" borderId="0" xfId="0" applyNumberFormat="1" applyFont="1" applyFill="1"/>
    <xf numFmtId="165" fontId="7" fillId="5" borderId="0" xfId="1" applyNumberFormat="1" applyFont="1" applyFill="1" applyBorder="1" applyAlignment="1">
      <alignment horizontal="center"/>
    </xf>
    <xf numFmtId="9" fontId="7" fillId="5" borderId="0" xfId="0" applyNumberFormat="1" applyFont="1" applyFill="1" applyBorder="1" applyAlignment="1">
      <alignment horizontal="center"/>
    </xf>
    <xf numFmtId="0" fontId="29" fillId="5" borderId="0" xfId="0" applyFont="1" applyFill="1" applyBorder="1" applyAlignment="1">
      <alignment horizontal="left" indent="3"/>
    </xf>
    <xf numFmtId="0" fontId="27" fillId="5" borderId="0" xfId="0" applyFont="1" applyFill="1"/>
    <xf numFmtId="0" fontId="8" fillId="4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30" fillId="6" borderId="0" xfId="2" applyFont="1" applyFill="1" applyAlignment="1">
      <alignment horizontal="center" vertical="center" wrapText="1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537937420348894E-2"/>
          <c:y val="4.6752326997672441E-2"/>
          <c:w val="0.93562875931835154"/>
          <c:h val="0.8913874276958805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'Debt Payoff Chart'!$J$18</c:f>
              <c:strCache>
                <c:ptCount val="1"/>
                <c:pt idx="0">
                  <c:v>Debt Amount</c:v>
                </c:pt>
              </c:strCache>
            </c:strRef>
          </c:tx>
          <c:spPr>
            <a:ln w="3810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'Debt Payoff Chart'!$I$19:$I$139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'Debt Payoff Chart'!$J$19:$J$139</c:f>
              <c:numCache>
                <c:formatCode>_("$"* #,##0.00_);_("$"* \(#,##0.00\);_("$"* "-"??_);_(@_)</c:formatCode>
                <c:ptCount val="121"/>
                <c:pt idx="0">
                  <c:v>25000</c:v>
                </c:pt>
                <c:pt idx="1">
                  <c:v>23996</c:v>
                </c:pt>
                <c:pt idx="2">
                  <c:v>23452.37875</c:v>
                </c:pt>
                <c:pt idx="3">
                  <c:v>22900.580477297914</c:v>
                </c:pt>
                <c:pt idx="4">
                  <c:v>22340.466050605915</c:v>
                </c:pt>
                <c:pt idx="5">
                  <c:v>21771.893799562131</c:v>
                </c:pt>
                <c:pt idx="6">
                  <c:v>21194.719466729177</c:v>
                </c:pt>
                <c:pt idx="7">
                  <c:v>20608.796158669382</c:v>
                </c:pt>
                <c:pt idx="8">
                  <c:v>20013.974296078897</c:v>
                </c:pt>
                <c:pt idx="9">
                  <c:v>19410.101562962369</c:v>
                </c:pt>
                <c:pt idx="10">
                  <c:v>18797.022854829527</c:v>
                </c:pt>
                <c:pt idx="11">
                  <c:v>18174.769960764843</c:v>
                </c:pt>
                <c:pt idx="12">
                  <c:v>17543.261264834615</c:v>
                </c:pt>
                <c:pt idx="13">
                  <c:v>16902.343302854457</c:v>
                </c:pt>
                <c:pt idx="14">
                  <c:v>16251.859903528974</c:v>
                </c:pt>
                <c:pt idx="15">
                  <c:v>15591.65213915889</c:v>
                </c:pt>
                <c:pt idx="16">
                  <c:v>14921.571697079984</c:v>
                </c:pt>
                <c:pt idx="17">
                  <c:v>14241.70356288406</c:v>
                </c:pt>
                <c:pt idx="18">
                  <c:v>13551.890013631499</c:v>
                </c:pt>
                <c:pt idx="19">
                  <c:v>12851.970636338981</c:v>
                </c:pt>
                <c:pt idx="20">
                  <c:v>12141.782280721429</c:v>
                </c:pt>
                <c:pt idx="21">
                  <c:v>11421.360786595524</c:v>
                </c:pt>
                <c:pt idx="22">
                  <c:v>10690.781504624048</c:v>
                </c:pt>
                <c:pt idx="23">
                  <c:v>9949.8885095084133</c:v>
                </c:pt>
                <c:pt idx="24">
                  <c:v>9377.6624642610059</c:v>
                </c:pt>
                <c:pt idx="25">
                  <c:v>8614.961434533272</c:v>
                </c:pt>
                <c:pt idx="26">
                  <c:v>7839.2855224855375</c:v>
                </c:pt>
                <c:pt idx="27">
                  <c:v>7050.4137596775645</c:v>
                </c:pt>
                <c:pt idx="28">
                  <c:v>6248.1214107958094</c:v>
                </c:pt>
                <c:pt idx="29">
                  <c:v>5432.1799093835743</c:v>
                </c:pt>
                <c:pt idx="30">
                  <c:v>4602.3567924737727</c:v>
                </c:pt>
                <c:pt idx="31">
                  <c:v>3758.4643196131965</c:v>
                </c:pt>
                <c:pt idx="32">
                  <c:v>2900.6089959139176</c:v>
                </c:pt>
                <c:pt idx="33">
                  <c:v>2028.5596375509249</c:v>
                </c:pt>
                <c:pt idx="34">
                  <c:v>1142.0812305907923</c:v>
                </c:pt>
                <c:pt idx="35">
                  <c:v>241.65244904965411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2C-44C1-91B9-B97FB128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566216"/>
        <c:axId val="444566544"/>
        <c:extLst/>
      </c:scatterChart>
      <c:valAx>
        <c:axId val="444566216"/>
        <c:scaling>
          <c:orientation val="minMax"/>
          <c:max val="3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66544"/>
        <c:crosses val="autoZero"/>
        <c:crossBetween val="midCat"/>
        <c:majorUnit val="1"/>
      </c:valAx>
      <c:valAx>
        <c:axId val="444566544"/>
        <c:scaling>
          <c:orientation val="minMax"/>
          <c:max val="3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66216"/>
        <c:crosses val="autoZero"/>
        <c:crossBetween val="midCat"/>
        <c:majorUnit val="3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7620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8</xdr:row>
      <xdr:rowOff>122764</xdr:rowOff>
    </xdr:from>
    <xdr:to>
      <xdr:col>22</xdr:col>
      <xdr:colOff>771528</xdr:colOff>
      <xdr:row>10</xdr:row>
      <xdr:rowOff>104775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EA478291-36AB-4B2D-BE72-614E21017F92}"/>
            </a:ext>
          </a:extLst>
        </xdr:cNvPr>
        <xdr:cNvSpPr/>
      </xdr:nvSpPr>
      <xdr:spPr>
        <a:xfrm rot="16200000" flipV="1">
          <a:off x="9057746" y="-5077357"/>
          <a:ext cx="410636" cy="14506578"/>
        </a:xfrm>
        <a:prstGeom prst="triangle">
          <a:avLst>
            <a:gd name="adj" fmla="val 47882"/>
          </a:avLst>
        </a:prstGeom>
        <a:gradFill flip="none" rotWithShape="1">
          <a:gsLst>
            <a:gs pos="0">
              <a:srgbClr val="00B050"/>
            </a:gs>
            <a:gs pos="100000">
              <a:schemeClr val="accent2">
                <a:lumMod val="7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21163</xdr:colOff>
      <xdr:row>10</xdr:row>
      <xdr:rowOff>84663</xdr:rowOff>
    </xdr:from>
    <xdr:to>
      <xdr:col>25</xdr:col>
      <xdr:colOff>560916</xdr:colOff>
      <xdr:row>35</xdr:row>
      <xdr:rowOff>105827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149226</xdr:colOff>
      <xdr:row>2</xdr:row>
      <xdr:rowOff>74084</xdr:rowOff>
    </xdr:from>
    <xdr:to>
      <xdr:col>20</xdr:col>
      <xdr:colOff>63500</xdr:colOff>
      <xdr:row>4</xdr:row>
      <xdr:rowOff>63500</xdr:rowOff>
    </xdr:to>
    <xdr:sp macro="[0]!ScaleAxes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C4FD3016-1D34-488A-BA6E-AD0951303810}"/>
            </a:ext>
          </a:extLst>
        </xdr:cNvPr>
        <xdr:cNvSpPr/>
      </xdr:nvSpPr>
      <xdr:spPr>
        <a:xfrm>
          <a:off x="12859809" y="455084"/>
          <a:ext cx="2369608" cy="582083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latin typeface="Arial" panose="020B0604020202020204" pitchFamily="34" charset="0"/>
              <a:cs typeface="Arial" panose="020B0604020202020204" pitchFamily="34" charset="0"/>
            </a:rPr>
            <a:t>Refresh Chart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sy.com/listing/1147069816/debt-avalanche-payoff-calculator-debt?click_key=314a4ae285c9b84577475aed08b51ee99c637d79%3A1147069816&amp;click_sum=100db40f&amp;ref=shop_home_recs_1&amp;pro=1" TargetMode="External"/><Relationship Id="rId2" Type="http://schemas.openxmlformats.org/officeDocument/2006/relationships/hyperlink" Target="https://www.etsy.com/listing/1145349023/credit-card-payoff-calculator-credit?click_key=f8379ddb29fae34589c4b7d6e3d6d1c7c083321c%3A1145349023&amp;click_sum=6babf273&amp;ref=shop_home_active_1" TargetMode="External"/><Relationship Id="rId1" Type="http://schemas.openxmlformats.org/officeDocument/2006/relationships/hyperlink" Target="https://lifeandmyfinance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ifeandmyfinan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377C-561E-4A17-9441-061A91049D40}">
  <sheetPr codeName="Sheet2">
    <pageSetUpPr fitToPage="1"/>
  </sheetPr>
  <dimension ref="A1:Z138"/>
  <sheetViews>
    <sheetView showGridLines="0" tabSelected="1" zoomScaleNormal="10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 activeCell="L3" sqref="L3"/>
    </sheetView>
  </sheetViews>
  <sheetFormatPr defaultRowHeight="15" x14ac:dyDescent="0.25"/>
  <cols>
    <col min="1" max="1" width="2.7109375" customWidth="1"/>
    <col min="2" max="2" width="7.28515625" style="2" customWidth="1"/>
    <col min="3" max="3" width="17.85546875" customWidth="1"/>
    <col min="4" max="4" width="13.85546875" style="1" customWidth="1"/>
    <col min="5" max="5" width="18.85546875" customWidth="1"/>
    <col min="6" max="6" width="13.85546875" style="1" customWidth="1"/>
    <col min="7" max="7" width="20.140625" style="1" hidden="1" customWidth="1"/>
    <col min="8" max="8" width="18.140625" bestFit="1" customWidth="1"/>
    <col min="9" max="9" width="13.85546875" style="1" customWidth="1"/>
    <col min="10" max="10" width="20.140625" style="1" hidden="1" customWidth="1"/>
    <col min="11" max="11" width="18.85546875" customWidth="1"/>
    <col min="12" max="12" width="13.85546875" style="1" customWidth="1"/>
    <col min="13" max="13" width="20.140625" style="1" hidden="1" customWidth="1"/>
    <col min="14" max="14" width="19.140625" customWidth="1"/>
    <col min="15" max="15" width="13.85546875" style="1" customWidth="1"/>
    <col min="16" max="16" width="20.140625" style="1" hidden="1" customWidth="1"/>
    <col min="17" max="17" width="18.140625" bestFit="1" customWidth="1"/>
    <col min="18" max="18" width="13.85546875" style="1" customWidth="1"/>
    <col min="19" max="19" width="18" style="1" hidden="1" customWidth="1"/>
    <col min="20" max="20" width="18.140625" bestFit="1" customWidth="1"/>
    <col min="21" max="21" width="13.85546875" customWidth="1"/>
    <col min="22" max="22" width="12.140625" hidden="1" customWidth="1"/>
    <col min="23" max="23" width="18.140625" bestFit="1" customWidth="1"/>
    <col min="24" max="24" width="13.85546875" customWidth="1"/>
    <col min="25" max="25" width="12.140625" hidden="1" customWidth="1"/>
    <col min="26" max="26" width="3.5703125" customWidth="1"/>
  </cols>
  <sheetData>
    <row r="1" spans="1:26" ht="15.75" thickBot="1" x14ac:dyDescent="0.3">
      <c r="A1" s="65"/>
      <c r="B1" s="66"/>
      <c r="C1" s="65"/>
      <c r="D1" s="67"/>
      <c r="E1" s="65"/>
      <c r="F1" s="67"/>
      <c r="G1" s="67"/>
      <c r="H1" s="65"/>
      <c r="I1" s="67"/>
      <c r="J1" s="67"/>
      <c r="K1" s="65"/>
      <c r="L1" s="67"/>
      <c r="M1" s="67"/>
      <c r="N1" s="65"/>
      <c r="O1" s="67"/>
      <c r="P1" s="67"/>
      <c r="Q1" s="65"/>
      <c r="R1" s="67"/>
      <c r="S1" s="67"/>
      <c r="T1" s="65"/>
      <c r="U1" s="65"/>
      <c r="V1" s="65"/>
      <c r="W1" s="65"/>
      <c r="X1" s="65"/>
      <c r="Y1" s="65"/>
      <c r="Z1" s="65"/>
    </row>
    <row r="2" spans="1:26" ht="19.5" thickBot="1" x14ac:dyDescent="0.3">
      <c r="A2" s="65"/>
      <c r="B2" s="66"/>
      <c r="C2" s="65"/>
      <c r="D2" s="67"/>
      <c r="E2" s="65"/>
      <c r="F2" s="67"/>
      <c r="G2" s="67"/>
      <c r="H2" s="65"/>
      <c r="I2" s="67"/>
      <c r="J2" s="67"/>
      <c r="K2" s="65"/>
      <c r="L2" s="67"/>
      <c r="M2" s="67"/>
      <c r="N2" s="65"/>
      <c r="O2" s="67"/>
      <c r="P2" s="67"/>
      <c r="Q2" s="65"/>
      <c r="R2" s="5" t="s">
        <v>6</v>
      </c>
      <c r="S2" s="55"/>
      <c r="T2" s="6"/>
      <c r="U2" s="6"/>
      <c r="V2" s="6"/>
      <c r="W2" s="6"/>
      <c r="X2" s="7"/>
      <c r="Y2" s="61"/>
      <c r="Z2" s="65"/>
    </row>
    <row r="3" spans="1:26" ht="18" customHeight="1" x14ac:dyDescent="0.25">
      <c r="A3" s="65"/>
      <c r="B3" s="66"/>
      <c r="C3" s="123" t="s">
        <v>34</v>
      </c>
      <c r="D3" s="123"/>
      <c r="E3" s="123"/>
      <c r="F3" s="123"/>
      <c r="G3" s="123"/>
      <c r="H3" s="123"/>
      <c r="I3" s="8"/>
      <c r="J3" s="11"/>
      <c r="K3" s="9" t="s">
        <v>7</v>
      </c>
      <c r="L3" s="10">
        <v>300</v>
      </c>
      <c r="M3" s="10"/>
      <c r="N3" s="11" t="s">
        <v>8</v>
      </c>
      <c r="O3" s="12"/>
      <c r="P3" s="58"/>
      <c r="Q3" s="65"/>
      <c r="R3" s="13" t="s">
        <v>33</v>
      </c>
      <c r="S3" s="56"/>
      <c r="T3" s="57"/>
      <c r="U3" s="57"/>
      <c r="V3" s="57"/>
      <c r="W3" s="57"/>
      <c r="X3" s="14"/>
      <c r="Y3" s="61"/>
      <c r="Z3" s="65"/>
    </row>
    <row r="4" spans="1:26" ht="18" customHeight="1" thickBot="1" x14ac:dyDescent="0.3">
      <c r="A4" s="65"/>
      <c r="B4" s="66"/>
      <c r="C4" s="123"/>
      <c r="D4" s="123"/>
      <c r="E4" s="123"/>
      <c r="F4" s="123"/>
      <c r="G4" s="123"/>
      <c r="H4" s="123"/>
      <c r="I4" s="15"/>
      <c r="J4" s="18"/>
      <c r="K4" s="16" t="s">
        <v>9</v>
      </c>
      <c r="L4" s="17">
        <v>100</v>
      </c>
      <c r="M4" s="17"/>
      <c r="N4" s="18" t="s">
        <v>10</v>
      </c>
      <c r="O4" s="19"/>
      <c r="P4" s="58"/>
      <c r="Q4" s="65"/>
      <c r="R4" s="13" t="s">
        <v>32</v>
      </c>
      <c r="S4" s="56"/>
      <c r="T4" s="57"/>
      <c r="U4" s="57"/>
      <c r="V4" s="57"/>
      <c r="W4" s="57"/>
      <c r="X4" s="14"/>
      <c r="Y4" s="61"/>
      <c r="Z4" s="65"/>
    </row>
    <row r="5" spans="1:26" ht="19.5" customHeight="1" x14ac:dyDescent="0.25">
      <c r="A5" s="65"/>
      <c r="B5" s="66"/>
      <c r="C5" s="68"/>
      <c r="D5" s="68"/>
      <c r="E5" s="68"/>
      <c r="F5" s="67"/>
      <c r="G5" s="67"/>
      <c r="H5" s="65"/>
      <c r="I5" s="72"/>
      <c r="J5" s="72"/>
      <c r="K5" s="73"/>
      <c r="L5" s="65"/>
      <c r="M5" s="65"/>
      <c r="N5" s="65"/>
      <c r="O5" s="67"/>
      <c r="P5" s="67"/>
      <c r="Q5" s="65"/>
      <c r="R5" s="13" t="s">
        <v>37</v>
      </c>
      <c r="S5" s="56"/>
      <c r="T5" s="57"/>
      <c r="U5" s="57"/>
      <c r="V5" s="57"/>
      <c r="W5" s="57"/>
      <c r="X5" s="14"/>
      <c r="Y5" s="61"/>
      <c r="Z5" s="65"/>
    </row>
    <row r="6" spans="1:26" ht="18.75" customHeight="1" x14ac:dyDescent="0.25">
      <c r="A6" s="65"/>
      <c r="B6" s="66"/>
      <c r="C6" s="69" t="s">
        <v>11</v>
      </c>
      <c r="D6" s="68"/>
      <c r="E6" s="68"/>
      <c r="F6" s="67"/>
      <c r="G6" s="67"/>
      <c r="H6" s="65"/>
      <c r="I6" s="125" t="s">
        <v>40</v>
      </c>
      <c r="J6" s="125"/>
      <c r="K6" s="125"/>
      <c r="L6" s="125"/>
      <c r="M6" s="125"/>
      <c r="N6" s="125"/>
      <c r="O6" s="125"/>
      <c r="P6" s="67"/>
      <c r="Q6" s="65"/>
      <c r="R6" s="13" t="s">
        <v>38</v>
      </c>
      <c r="S6" s="56"/>
      <c r="T6" s="57"/>
      <c r="U6" s="57"/>
      <c r="V6" s="57"/>
      <c r="W6" s="57"/>
      <c r="X6" s="14"/>
      <c r="Y6" s="61"/>
      <c r="Z6" s="65"/>
    </row>
    <row r="7" spans="1:26" ht="20.25" customHeight="1" thickBot="1" x14ac:dyDescent="0.3">
      <c r="A7" s="65"/>
      <c r="B7" s="66"/>
      <c r="C7" s="70" t="s">
        <v>41</v>
      </c>
      <c r="D7" s="68"/>
      <c r="E7" s="68"/>
      <c r="F7" s="67"/>
      <c r="G7" s="67"/>
      <c r="H7" s="65"/>
      <c r="I7" s="125"/>
      <c r="J7" s="125"/>
      <c r="K7" s="125"/>
      <c r="L7" s="125"/>
      <c r="M7" s="125"/>
      <c r="N7" s="125"/>
      <c r="O7" s="125"/>
      <c r="P7" s="67"/>
      <c r="Q7" s="65"/>
      <c r="R7" s="20" t="s">
        <v>12</v>
      </c>
      <c r="S7" s="62"/>
      <c r="T7" s="63"/>
      <c r="U7" s="63"/>
      <c r="V7" s="63"/>
      <c r="W7" s="63"/>
      <c r="X7" s="64"/>
      <c r="Y7" s="4"/>
      <c r="Z7" s="65"/>
    </row>
    <row r="8" spans="1:26" ht="15.75" customHeight="1" x14ac:dyDescent="0.25">
      <c r="A8" s="65"/>
      <c r="B8" s="66"/>
      <c r="C8" s="71"/>
      <c r="D8" s="68"/>
      <c r="E8" s="68"/>
      <c r="F8" s="67"/>
      <c r="G8" s="67"/>
      <c r="H8" s="65"/>
      <c r="I8" s="72"/>
      <c r="J8" s="72"/>
      <c r="K8" s="73"/>
      <c r="L8" s="65"/>
      <c r="M8" s="65"/>
      <c r="N8" s="65"/>
      <c r="O8" s="67"/>
      <c r="P8" s="67"/>
      <c r="Q8" s="65"/>
      <c r="R8" s="67"/>
      <c r="S8" s="67"/>
      <c r="T8" s="65"/>
      <c r="U8" s="65"/>
      <c r="V8" s="65"/>
      <c r="W8" s="65"/>
      <c r="X8" s="65"/>
      <c r="Y8" s="4"/>
      <c r="Z8" s="65"/>
    </row>
    <row r="9" spans="1:26" x14ac:dyDescent="0.25">
      <c r="A9" s="65"/>
      <c r="Z9" s="65"/>
    </row>
    <row r="10" spans="1:26" ht="18.75" x14ac:dyDescent="0.25">
      <c r="A10" s="65"/>
      <c r="C10" s="77" t="s">
        <v>35</v>
      </c>
      <c r="X10" s="78" t="s">
        <v>36</v>
      </c>
      <c r="Y10" s="21"/>
      <c r="Z10" s="65"/>
    </row>
    <row r="11" spans="1:26" ht="15.75" thickBot="1" x14ac:dyDescent="0.3">
      <c r="A11" s="65"/>
      <c r="Z11" s="65"/>
    </row>
    <row r="12" spans="1:26" ht="15.75" x14ac:dyDescent="0.25">
      <c r="A12" s="65"/>
      <c r="C12" s="22" t="s">
        <v>13</v>
      </c>
      <c r="D12" s="23"/>
      <c r="E12" s="24" t="s">
        <v>14</v>
      </c>
      <c r="F12" s="23"/>
      <c r="G12" s="54"/>
      <c r="H12" s="24" t="s">
        <v>15</v>
      </c>
      <c r="I12" s="25"/>
      <c r="J12" s="54"/>
      <c r="K12" s="24" t="s">
        <v>16</v>
      </c>
      <c r="L12" s="25"/>
      <c r="M12" s="54"/>
      <c r="N12" s="24" t="s">
        <v>17</v>
      </c>
      <c r="O12" s="25"/>
      <c r="P12" s="54"/>
      <c r="Q12" s="26" t="s">
        <v>18</v>
      </c>
      <c r="R12" s="27"/>
      <c r="S12" s="54"/>
      <c r="T12" s="24" t="s">
        <v>19</v>
      </c>
      <c r="U12" s="28"/>
      <c r="V12" s="54"/>
      <c r="W12" s="24" t="s">
        <v>20</v>
      </c>
      <c r="X12" s="28"/>
      <c r="Y12" s="54"/>
      <c r="Z12" s="65"/>
    </row>
    <row r="13" spans="1:26" x14ac:dyDescent="0.25">
      <c r="A13" s="65"/>
      <c r="C13" s="29" t="s">
        <v>0</v>
      </c>
      <c r="D13" s="30">
        <v>3400</v>
      </c>
      <c r="E13" s="31" t="s">
        <v>0</v>
      </c>
      <c r="F13" s="32">
        <v>2000</v>
      </c>
      <c r="G13" s="32"/>
      <c r="H13" s="31" t="s">
        <v>0</v>
      </c>
      <c r="I13" s="30">
        <v>1800</v>
      </c>
      <c r="J13" s="32"/>
      <c r="K13" s="31" t="s">
        <v>0</v>
      </c>
      <c r="L13" s="30">
        <v>7500</v>
      </c>
      <c r="M13" s="32"/>
      <c r="N13" s="31" t="s">
        <v>0</v>
      </c>
      <c r="O13" s="30">
        <v>2800</v>
      </c>
      <c r="P13" s="32"/>
      <c r="Q13" t="s">
        <v>0</v>
      </c>
      <c r="R13" s="30">
        <v>2500</v>
      </c>
      <c r="S13" s="32"/>
      <c r="T13" s="31" t="s">
        <v>0</v>
      </c>
      <c r="U13" s="30">
        <v>5000</v>
      </c>
      <c r="V13" s="32"/>
      <c r="W13" s="31" t="s">
        <v>0</v>
      </c>
      <c r="X13" s="30">
        <v>0</v>
      </c>
      <c r="Y13" s="32"/>
      <c r="Z13" s="65"/>
    </row>
    <row r="14" spans="1:26" x14ac:dyDescent="0.25">
      <c r="A14" s="65"/>
      <c r="C14" s="29" t="s">
        <v>21</v>
      </c>
      <c r="D14" s="30">
        <v>45</v>
      </c>
      <c r="E14" s="31" t="s">
        <v>21</v>
      </c>
      <c r="F14" s="32">
        <v>30</v>
      </c>
      <c r="G14" s="32"/>
      <c r="H14" s="31" t="s">
        <v>21</v>
      </c>
      <c r="I14" s="30">
        <v>30</v>
      </c>
      <c r="J14" s="32"/>
      <c r="K14" s="31" t="s">
        <v>21</v>
      </c>
      <c r="L14" s="30">
        <v>150</v>
      </c>
      <c r="M14" s="32"/>
      <c r="N14" s="31" t="s">
        <v>21</v>
      </c>
      <c r="O14" s="30">
        <v>41</v>
      </c>
      <c r="P14" s="32"/>
      <c r="Q14" t="s">
        <v>21</v>
      </c>
      <c r="R14" s="30">
        <v>75</v>
      </c>
      <c r="S14" s="32"/>
      <c r="T14" s="31" t="s">
        <v>21</v>
      </c>
      <c r="U14" s="30">
        <v>233</v>
      </c>
      <c r="V14" s="32"/>
      <c r="W14" s="31" t="s">
        <v>21</v>
      </c>
      <c r="X14" s="30">
        <v>0</v>
      </c>
      <c r="Y14" s="32"/>
      <c r="Z14" s="65"/>
    </row>
    <row r="15" spans="1:26" ht="15.75" thickBot="1" x14ac:dyDescent="0.3">
      <c r="A15" s="65"/>
      <c r="C15" s="15" t="s">
        <v>22</v>
      </c>
      <c r="D15" s="33">
        <v>0.23649999999999999</v>
      </c>
      <c r="E15" s="34" t="s">
        <v>22</v>
      </c>
      <c r="F15" s="35">
        <v>0.22739999999999999</v>
      </c>
      <c r="G15" s="35"/>
      <c r="H15" s="34" t="s">
        <v>22</v>
      </c>
      <c r="I15" s="33">
        <v>0.219</v>
      </c>
      <c r="J15" s="35"/>
      <c r="K15" s="34" t="s">
        <v>22</v>
      </c>
      <c r="L15" s="33">
        <v>0.20599999999999999</v>
      </c>
      <c r="M15" s="35"/>
      <c r="N15" s="34" t="s">
        <v>22</v>
      </c>
      <c r="O15" s="33">
        <v>0.2</v>
      </c>
      <c r="P15" s="35"/>
      <c r="Q15" s="18" t="s">
        <v>22</v>
      </c>
      <c r="R15" s="33">
        <v>0.18</v>
      </c>
      <c r="S15" s="35"/>
      <c r="T15" s="34" t="s">
        <v>22</v>
      </c>
      <c r="U15" s="33">
        <v>9.6000000000000002E-2</v>
      </c>
      <c r="V15" s="35"/>
      <c r="W15" s="34" t="s">
        <v>22</v>
      </c>
      <c r="X15" s="33">
        <v>0</v>
      </c>
      <c r="Y15" s="35"/>
      <c r="Z15" s="65"/>
    </row>
    <row r="16" spans="1:26" x14ac:dyDescent="0.25">
      <c r="A16" s="65"/>
      <c r="D16" s="36"/>
      <c r="F16" s="36"/>
      <c r="G16" s="36"/>
      <c r="I16" s="36"/>
      <c r="J16" s="36"/>
      <c r="L16" s="36"/>
      <c r="M16" s="36"/>
      <c r="O16" s="36"/>
      <c r="P16" s="36"/>
      <c r="R16" s="36"/>
      <c r="S16" s="36"/>
      <c r="U16" s="36"/>
      <c r="V16" s="36"/>
      <c r="X16" s="36"/>
      <c r="Y16" s="36"/>
      <c r="Z16" s="65"/>
    </row>
    <row r="17" spans="1:26" s="42" customFormat="1" x14ac:dyDescent="0.25">
      <c r="A17" s="76"/>
      <c r="B17" s="37" t="s">
        <v>23</v>
      </c>
      <c r="C17" s="38" t="s">
        <v>24</v>
      </c>
      <c r="D17" s="39" t="s">
        <v>0</v>
      </c>
      <c r="E17" s="38" t="s">
        <v>24</v>
      </c>
      <c r="F17" s="40" t="s">
        <v>0</v>
      </c>
      <c r="G17" s="39" t="s">
        <v>31</v>
      </c>
      <c r="H17" s="41" t="s">
        <v>24</v>
      </c>
      <c r="I17" s="39" t="s">
        <v>0</v>
      </c>
      <c r="J17" s="39" t="s">
        <v>31</v>
      </c>
      <c r="K17" s="38" t="s">
        <v>24</v>
      </c>
      <c r="L17" s="40" t="s">
        <v>0</v>
      </c>
      <c r="M17" s="39" t="s">
        <v>31</v>
      </c>
      <c r="N17" s="41" t="s">
        <v>24</v>
      </c>
      <c r="O17" s="39" t="s">
        <v>0</v>
      </c>
      <c r="P17" s="39" t="s">
        <v>31</v>
      </c>
      <c r="Q17" s="38" t="s">
        <v>24</v>
      </c>
      <c r="R17" s="40" t="s">
        <v>0</v>
      </c>
      <c r="S17" s="39" t="s">
        <v>31</v>
      </c>
      <c r="T17" s="41" t="s">
        <v>24</v>
      </c>
      <c r="U17" s="39" t="s">
        <v>0</v>
      </c>
      <c r="V17" s="39" t="s">
        <v>31</v>
      </c>
      <c r="W17" s="38" t="s">
        <v>24</v>
      </c>
      <c r="X17" s="40" t="s">
        <v>0</v>
      </c>
      <c r="Y17" s="39" t="s">
        <v>31</v>
      </c>
      <c r="Z17" s="74"/>
    </row>
    <row r="18" spans="1:26" x14ac:dyDescent="0.25">
      <c r="A18" s="65"/>
      <c r="B18" s="43">
        <v>1</v>
      </c>
      <c r="C18" s="44">
        <f>IF((L4+L3)&gt;=D13,D13,(L3+L4+D14))</f>
        <v>445</v>
      </c>
      <c r="D18" s="3">
        <f>IF(D13-C18&lt;=0,0,(D13-C18))</f>
        <v>2955</v>
      </c>
      <c r="E18" s="45">
        <f>IF((L3+L4)&gt;=(D13+F13),F13,IF(AND(C18=D13,C18&lt;&gt;0),(L3+L4-D13+F14),F14))</f>
        <v>30</v>
      </c>
      <c r="F18" s="46">
        <f>IF(F13-E18&lt;=0,0,(F13-E18))</f>
        <v>1970</v>
      </c>
      <c r="G18" s="3">
        <v>0</v>
      </c>
      <c r="H18" s="3">
        <f>IF((L3+L4)&gt;=(F13+I13+D13),I13,IF(AND(E18=F13, E18&lt;&gt;0),(L3+L4-F13-D13+I14),I14))</f>
        <v>30</v>
      </c>
      <c r="I18" s="3">
        <f>IF(I13-H18&lt;=0,0,(I13-H18))</f>
        <v>1770</v>
      </c>
      <c r="J18" s="3">
        <v>0</v>
      </c>
      <c r="K18" s="45">
        <f>IF((L3+L4)&gt;=(I13+L13+F13+D13),L13,IF(AND(H18=I13, H18&lt;&gt;0),(L3+L4-I13-F13-D13+L14),L14))</f>
        <v>150</v>
      </c>
      <c r="L18" s="46">
        <f>IF(L13-K18&lt;=0,0,(L13-K18))</f>
        <v>7350</v>
      </c>
      <c r="M18" s="3">
        <v>0</v>
      </c>
      <c r="N18" s="3">
        <f>IF((L3+L4)&gt;=(L13+O13+I13+F13+D13),O13,IF(AND(K18=L13,K18&lt;&gt;0),(L3+L4-L13-I13-F13-D13+O14),O14))</f>
        <v>41</v>
      </c>
      <c r="O18" s="3">
        <f>IF(O13-N18&lt;=0,0,(O13-N18))</f>
        <v>2759</v>
      </c>
      <c r="P18" s="3">
        <v>0</v>
      </c>
      <c r="Q18" s="45">
        <f>IF((L3+L4)&gt;=(O13+R13+L13+I13+F13+D13),R13,IF(AND(N18=O13,N18&lt;&gt;0),(L3+L4-O13-L13-I13-F13-D13+R14),R14))</f>
        <v>75</v>
      </c>
      <c r="R18" s="46">
        <f>IF(R13-Q18&lt;=0,0,(R13-Q18))</f>
        <v>2425</v>
      </c>
      <c r="S18" s="3">
        <v>0</v>
      </c>
      <c r="T18" s="3">
        <f>IF(($L$3+$L$4)&gt;=(R13+U13+O13+L13+I13+F13+D13),U13,IF(AND(Q18=R$13,Q18&lt;&gt;0),($L$3+$L$4-R13-O13-L13-I13-F13-D13+U14),U14))</f>
        <v>233</v>
      </c>
      <c r="U18" s="3">
        <f>IF(U13-T18&lt;=0,0,(U13-T18))</f>
        <v>4767</v>
      </c>
      <c r="V18" s="3">
        <v>0</v>
      </c>
      <c r="W18" s="45">
        <f>IF(($L$3+$L$4)&gt;=(U13+X13+R13+O13+L13+I13+F13+D13),X13,IF(AND(T18=U$13,T18&lt;&gt;0),($L$3+$L$4-U13-R13-O13-L13-I13-F13-D13+X14),X14))</f>
        <v>0</v>
      </c>
      <c r="X18" s="46">
        <f>IF(X13-W18&lt;=0,0,(X13-W18))</f>
        <v>0</v>
      </c>
      <c r="Y18" s="3">
        <v>0</v>
      </c>
      <c r="Z18" s="65"/>
    </row>
    <row r="19" spans="1:26" x14ac:dyDescent="0.25">
      <c r="A19" s="65"/>
      <c r="B19" s="43">
        <v>2</v>
      </c>
      <c r="C19" s="59">
        <f>IF((D18-$L$3-$D$14-SUM(G19,J19,M19,P19,S19,V19,Y19))&lt;=0,($L$3+(D18-$L$3)),($L$3+$D$14+SUM(G19,J19,M19,P19,S19,V19,Y19)))</f>
        <v>345</v>
      </c>
      <c r="D19" s="3">
        <f>IF((D18-C19)&lt;=0.0001,0,(D18-C19)*(1+(D$15/12)))</f>
        <v>2661.4387500000003</v>
      </c>
      <c r="E19" s="45">
        <f>IF(AND(((F18-$L$3+C19-F$14-D$14-SUM(J19,M19,P19,S19,V19,Y19))&lt;=0),D19=0),F18,IF(D19=0,$L$3-C19+F$14+D$14+SUM(J19,M19,P19,S19,V19,Y19),F$14))</f>
        <v>30</v>
      </c>
      <c r="F19" s="46">
        <f t="shared" ref="F19:F82" si="0">IF((F18-E19)&lt;=0.0001,0,(F18-E19)*(1+(F$15/12)))</f>
        <v>1976.7630000000001</v>
      </c>
      <c r="G19" s="3">
        <f>IF(F18=0,F$14,0)</f>
        <v>0</v>
      </c>
      <c r="H19" s="3">
        <f>IF(AND(((I18-$L$3+E19+C19-I$14-F$14-D$14-SUM(M19,P19,S19,V19,Y19))&lt;=0),F19+D19=0),I18,IF(I$14&gt;=I18,I18,IF(AND(F19=0,D19=0),$L$3-E19-C19+I$14+F$14+D$14+SUM(M19,P19,S19,V19,Y19),I$14)))</f>
        <v>30</v>
      </c>
      <c r="I19" s="3">
        <f>IF((I18-H19)&lt;=0.0001,0,(I18-H19)*(1+(I$15/12)))</f>
        <v>1771.7550000000001</v>
      </c>
      <c r="J19" s="3">
        <f>IF(I18=0,I$14,0)</f>
        <v>0</v>
      </c>
      <c r="K19" s="45">
        <f>IF(AND(((L18-$L$3+H19+E19+C19-L$14-I$14-F$14-D$14-SUM(P19,S19,V19,Y19))&lt;=0),I19+F19+D19=0),L18,IF(L$14&gt;=L18,L18, IF(AND(I19=0,F19=0,D19=0),$L$3-H19-E19-C19+L$14+I$14+F$14+D$14+SUM(P19,S19,V19,Y19),L$14)))</f>
        <v>150</v>
      </c>
      <c r="L19" s="46">
        <f>IF((L18-K19)&lt;=0.0001,0,(L18-K19)*(1+(L$15/12)))</f>
        <v>7323.6</v>
      </c>
      <c r="M19" s="3">
        <f>IF(L18=0,L$14,0)</f>
        <v>0</v>
      </c>
      <c r="N19" s="3">
        <f>IF(AND(((O18-$L$3+K19+H19+E19+C19-O$14-L$14-I$14-F$14-D$14-SUM(S19,V19,Y19))&lt;=0),L19+I19+F19+D19=0),O18,IF(O$14&gt;=O18,O18,IF(AND(L19=0,I19=0,F19=0,D19=0),$L$3-K19-H19-E19-C19+O$14+L$14+I$14+F$14+D$14+SUM(S19,V19,Y19),O$14)))</f>
        <v>41</v>
      </c>
      <c r="O19" s="3">
        <f>IF((O18-N19)&lt;=0.0001,0,(O18-N19)*(1+(O$15/12)))</f>
        <v>2763.2999999999997</v>
      </c>
      <c r="P19" s="3">
        <f>IF(O18=0,O$14,0)</f>
        <v>0</v>
      </c>
      <c r="Q19" s="45">
        <f>IF(AND(((R18-$L$3+N19+K19+H19+E19+C19-R$14-O$14-L$14-I$14-F$14-D$14-SUM(V19,Y19))&lt;=0),O19+L19+I19+F19+D19=0),R18,IF(R$14&gt;=R18,R18,IF(AND(O19=0,L19=0,I19=0,F19=0),$L$3-N19-K19-H19-E19-C19+R$14+O$14+L$14+I$14+F$14+D$14+SUM(V19,Y19),R$14)))</f>
        <v>75</v>
      </c>
      <c r="R19" s="46">
        <f>IF((R18-Q19)&lt;=0.0001,0,(R18-Q19)*(1+(R$15/12)))</f>
        <v>2385.2499999999995</v>
      </c>
      <c r="S19" s="3">
        <f>IF(R18=0,R$14,0)</f>
        <v>0</v>
      </c>
      <c r="T19" s="3">
        <f>IF(AND(((U18-$L$3+Q19+N19+K19+H19+E19+C19-U$14-R$14-O$14-L$14-I$14-F$14-D$14-SUM(Y19))&lt;=0),R19+O19+L19+I19+F19+D19=0),U18,IF(U$14&gt;=U18,U18,IF(AND(R19=0,O19=0,L19=0,I19=0,F19=0,D19=0),$L$3-Q19-N19-K19-H19-E19-C19+U$14+R$14+O$14+L$14+I$14+F$14+D$14+SUM(Y19),U$14)))</f>
        <v>233</v>
      </c>
      <c r="U19" s="3">
        <f>IF((U18-T19)&lt;=0.0001,0,(U18-T19)*(1+(U$15/12)))</f>
        <v>4570.2719999999999</v>
      </c>
      <c r="V19" s="3">
        <f>IF(U18=0,U$14,0)</f>
        <v>0</v>
      </c>
      <c r="W19" s="45">
        <f>IF(AND(((X18-$L$3+T19+Q19+N19+K19+H19+E19+C19-X$14-U$14-R$14-O$14-L$14-I$14-F$14-D$14)&lt;=0),U19+R19+O19+L19+I19+F19+D19=0),X18,IF(X$14&gt;=X18,X18,IF(AND(U19=0,R19=0,O19=0,L19=0,I19=0,F19=0,D19=0),$L$3-T19-Q19-N19-K19-H19-E19-C19+X$14+U$14+R$14+O$14+L$14+I$14+F$14+D$14,X$14)))</f>
        <v>0</v>
      </c>
      <c r="X19" s="46">
        <f>IF((X18-W19)&lt;=0.0001,0,(X18-W19)*(1+(X$15/12)))</f>
        <v>0</v>
      </c>
      <c r="Y19" s="3">
        <f>IF(X18=0,X$14,0)</f>
        <v>0</v>
      </c>
      <c r="Z19" s="65"/>
    </row>
    <row r="20" spans="1:26" x14ac:dyDescent="0.25">
      <c r="A20" s="65"/>
      <c r="B20" s="43">
        <v>3</v>
      </c>
      <c r="C20" s="59">
        <f t="shared" ref="C20:C83" si="1">IF((D19-$L$3-$D$14-SUM(G20,J20,M20,P20,S20,V20,Y20))&lt;=0,($L$3+(D19-$L$3)),($L$3+$D$14+SUM(G20,J20,M20,P20,S20,V20,Y20)))</f>
        <v>345</v>
      </c>
      <c r="D20" s="3">
        <f>IF((D19-C20)&lt;=0.0001,0,(D19-C20)*(1+(D$15/12)))</f>
        <v>2362.0918970312505</v>
      </c>
      <c r="E20" s="45">
        <f t="shared" ref="E20:E83" si="2">IF(AND(((F19-$L$3+C20-F$14-D$14-SUM(J20,M20,P20,S20,V20,Y20))&lt;=0),D20=0),F19,IF(D20=0,$L$3-C20+F$14+D$14+SUM(J20,M20,P20,S20,V20,Y20),F$14))</f>
        <v>30</v>
      </c>
      <c r="F20" s="46">
        <f t="shared" si="0"/>
        <v>1983.6541588500002</v>
      </c>
      <c r="G20" s="3">
        <f>IF(F19=0,F$14,0)</f>
        <v>0</v>
      </c>
      <c r="H20" s="3">
        <f t="shared" ref="H20:H83" si="3">IF(AND(((I19-$L$3+E20+C20-I$14-F$14-D$14-SUM(M20,P20,S20,V20,Y20))&lt;=0),F20+D20=0),I19,IF(I$14&gt;=I19,I19,IF(AND(F20=0,D20=0),$L$3-E20-C20+I$14+F$14+D$14+SUM(M20,P20,S20,V20,Y20),I$14)))</f>
        <v>30</v>
      </c>
      <c r="I20" s="3">
        <f t="shared" ref="I20:I83" si="4">IF((I19-H20)&lt;=0.0001,0,(I19-H20)*(1+(I$15/12)))</f>
        <v>1773.5420287500003</v>
      </c>
      <c r="J20" s="3">
        <f>IF(I19=0,I$14,0)</f>
        <v>0</v>
      </c>
      <c r="K20" s="45">
        <f t="shared" ref="K20:K83" si="5">IF(AND(((L19-$L$3+H20+E20+C20-L$14-I$14-F$14-D$14-SUM(P20,S20,V20,Y20))&lt;=0),I20+F20+D20=0),L19,IF(L$14&gt;=L19,L19, IF(AND(I20=0,F20=0,D20=0),$L$3-H20-E20-C20+L$14+I$14+F$14+D$14+SUM(P20,S20,V20,Y20),L$14)))</f>
        <v>150</v>
      </c>
      <c r="L20" s="46">
        <f t="shared" ref="L20:L83" si="6">IF((L19-K20)&lt;=0.0001,0,(L19-K20)*(1+(L$15/12)))</f>
        <v>7296.7468000000008</v>
      </c>
      <c r="M20" s="3">
        <f>IF(L19=0,L$14,0)</f>
        <v>0</v>
      </c>
      <c r="N20" s="3">
        <f t="shared" ref="N20:N83" si="7">IF(AND(((O19-$L$3+K20+H20+E20+C20-O$14-L$14-I$14-F$14-D$14-SUM(S20,V20,Y20))&lt;=0),L20+I20+F20+D20=0),O19,IF(O$14&gt;=O19,O19,IF(AND(L20=0,I20=0,F20=0,D20=0),$L$3-K20-H20-E20-C20+O$14+L$14+I$14+F$14+D$14+SUM(S20,V20,Y20),O$14)))</f>
        <v>41</v>
      </c>
      <c r="O20" s="3">
        <f t="shared" ref="O20:O83" si="8">IF((O19-N20)&lt;=0.0001,0,(O19-N20)*(1+(O$15/12)))</f>
        <v>2767.6716666666662</v>
      </c>
      <c r="P20" s="3">
        <f>IF(O19=0,O$14,0)</f>
        <v>0</v>
      </c>
      <c r="Q20" s="45">
        <f t="shared" ref="Q20:Q83" si="9">IF(AND(((R19-$L$3+N20+K20+H20+E20+C20-R$14-O$14-L$14-I$14-F$14-D$14-SUM(V20,Y20))&lt;=0),O20+L20+I20+F20+D20=0),R19,IF(R$14&gt;=R19,R19,IF(AND(O20=0,L20=0,I20=0,F20=0),$L$3-N20-K20-H20-E20-C20+R$14+O$14+L$14+I$14+F$14+D$14+SUM(V20,Y20),R$14)))</f>
        <v>75</v>
      </c>
      <c r="R20" s="46">
        <f>IF((R19-Q20)&lt;=0.0001,0,(R19-Q20)*(1+(R$15/12)))</f>
        <v>2344.9037499999995</v>
      </c>
      <c r="S20" s="3">
        <f>IF(R19=0,R$14,0)</f>
        <v>0</v>
      </c>
      <c r="T20" s="3">
        <f t="shared" ref="T20:T83" si="10">IF(AND(((U19-$L$3+Q20+N20+K20+H20+E20+C20-U$14-R$14-O$14-L$14-I$14-F$14-D$14-SUM(Y20))&lt;=0),R20+O20+L20+I20+F20+D20=0),U19,IF(U$14&gt;=U19,U19,IF(AND(R20=0,O20=0,L20=0,I20=0,F20=0,D20=0),$L$3-Q20-N20-K20-H20-E20-C20+U$14+R$14+O$14+L$14+I$14+F$14+D$14+SUM(Y20),U$14)))</f>
        <v>233</v>
      </c>
      <c r="U20" s="3">
        <f t="shared" ref="U20:U83" si="11">IF((U19-T20)&lt;=0.0001,0,(U19-T20)*(1+(U$15/12)))</f>
        <v>4371.9701759999998</v>
      </c>
      <c r="V20" s="3">
        <f>IF(U19=0,U$14,0)</f>
        <v>0</v>
      </c>
      <c r="W20" s="45">
        <f t="shared" ref="W20:W83" si="12">IF(AND(((X19-$L$3+T20+Q20+N20+K20+H20+E20+C20-X$14-U$14-R$14-O$14-L$14-I$14-F$14-D$14)&lt;=0),U20+R20+O20+L20+I20+F20+D20=0),X19,IF(X$14&gt;=X19,X19,IF(AND(U20=0,R20=0,O20=0,L20=0,I20=0,F20=0,D20=0),$L$3-T20-Q20-N20-K20-H20-E20-C20+X$14+U$14+R$14+O$14+L$14+I$14+F$14+D$14,X$14)))</f>
        <v>0</v>
      </c>
      <c r="X20" s="46">
        <f t="shared" ref="X20:X83" si="13">IF((X19-W20)&lt;=0.0001,0,(X19-W20)*(1+(X$15/12)))</f>
        <v>0</v>
      </c>
      <c r="Y20" s="3">
        <f>IF(X19=0,X$14,0)</f>
        <v>0</v>
      </c>
      <c r="Z20" s="65"/>
    </row>
    <row r="21" spans="1:26" x14ac:dyDescent="0.25">
      <c r="A21" s="65"/>
      <c r="B21" s="43">
        <v>4</v>
      </c>
      <c r="C21" s="59">
        <f t="shared" si="1"/>
        <v>345</v>
      </c>
      <c r="D21" s="3">
        <f>IF((D20-C21)&lt;=0.0001,0,(D20-C21)*(1+(D$15/12)))</f>
        <v>2056.8454165019084</v>
      </c>
      <c r="E21" s="45">
        <f t="shared" si="2"/>
        <v>30</v>
      </c>
      <c r="F21" s="46">
        <f t="shared" si="0"/>
        <v>1990.6759051602078</v>
      </c>
      <c r="G21" s="3">
        <f t="shared" ref="G21:G84" si="14">IF(F20=0,F$14,0)</f>
        <v>0</v>
      </c>
      <c r="H21" s="3">
        <f t="shared" si="3"/>
        <v>30</v>
      </c>
      <c r="I21" s="3">
        <f t="shared" si="4"/>
        <v>1775.361670774688</v>
      </c>
      <c r="J21" s="3">
        <f t="shared" ref="J21:J84" si="15">IF(I20=0,I$14,0)</f>
        <v>0</v>
      </c>
      <c r="K21" s="45">
        <f t="shared" si="5"/>
        <v>150</v>
      </c>
      <c r="L21" s="46">
        <f t="shared" si="6"/>
        <v>7269.4326200666683</v>
      </c>
      <c r="M21" s="3">
        <f t="shared" ref="M21:M84" si="16">IF(L20=0,L$14,0)</f>
        <v>0</v>
      </c>
      <c r="N21" s="3">
        <f t="shared" si="7"/>
        <v>41</v>
      </c>
      <c r="O21" s="3">
        <f t="shared" si="8"/>
        <v>2772.1161944444439</v>
      </c>
      <c r="P21" s="3">
        <f t="shared" ref="P21:P81" si="17">IF(O20=0,O$14,0)</f>
        <v>0</v>
      </c>
      <c r="Q21" s="45">
        <f t="shared" si="9"/>
        <v>75</v>
      </c>
      <c r="R21" s="46">
        <f t="shared" ref="R21:R84" si="18">IF((R20-Q21)&lt;=0.0001,0,(R20-Q21)*(1+(R$15/12)))</f>
        <v>2303.9523062499993</v>
      </c>
      <c r="S21" s="3">
        <f t="shared" ref="S21" si="19">IF(R20=0,R$14,0)</f>
        <v>0</v>
      </c>
      <c r="T21" s="3">
        <f t="shared" si="10"/>
        <v>233</v>
      </c>
      <c r="U21" s="3">
        <f t="shared" si="11"/>
        <v>4172.0819374080002</v>
      </c>
      <c r="V21" s="3">
        <f t="shared" ref="V21" si="20">IF(U20=0,U$14,0)</f>
        <v>0</v>
      </c>
      <c r="W21" s="45">
        <f t="shared" si="12"/>
        <v>0</v>
      </c>
      <c r="X21" s="46">
        <f t="shared" si="13"/>
        <v>0</v>
      </c>
      <c r="Y21" s="3">
        <f t="shared" ref="Y21" si="21">IF(X20=0,X$14,0)</f>
        <v>0</v>
      </c>
      <c r="Z21" s="65"/>
    </row>
    <row r="22" spans="1:26" x14ac:dyDescent="0.25">
      <c r="A22" s="65"/>
      <c r="B22" s="43">
        <v>5</v>
      </c>
      <c r="C22" s="59">
        <f t="shared" si="1"/>
        <v>345</v>
      </c>
      <c r="D22" s="3">
        <f t="shared" ref="D22:D85" si="22">IF((D21-C22)&lt;=0.0001,0,(D21-C22)*(1+(D$15/12)))</f>
        <v>1745.583036585467</v>
      </c>
      <c r="E22" s="45">
        <f t="shared" si="2"/>
        <v>30</v>
      </c>
      <c r="F22" s="46">
        <f t="shared" si="0"/>
        <v>1997.8307135629937</v>
      </c>
      <c r="G22" s="3">
        <f t="shared" si="14"/>
        <v>0</v>
      </c>
      <c r="H22" s="3">
        <f t="shared" si="3"/>
        <v>30</v>
      </c>
      <c r="I22" s="3">
        <f t="shared" si="4"/>
        <v>1777.2145212663263</v>
      </c>
      <c r="J22" s="3">
        <f t="shared" si="15"/>
        <v>0</v>
      </c>
      <c r="K22" s="45">
        <f t="shared" si="5"/>
        <v>150</v>
      </c>
      <c r="L22" s="46">
        <f t="shared" si="6"/>
        <v>7241.6495467111472</v>
      </c>
      <c r="M22" s="3">
        <f t="shared" si="16"/>
        <v>0</v>
      </c>
      <c r="N22" s="3">
        <f t="shared" si="7"/>
        <v>41</v>
      </c>
      <c r="O22" s="3">
        <f t="shared" si="8"/>
        <v>2776.6347976851844</v>
      </c>
      <c r="P22" s="3">
        <f t="shared" si="17"/>
        <v>0</v>
      </c>
      <c r="Q22" s="45">
        <f t="shared" si="9"/>
        <v>75</v>
      </c>
      <c r="R22" s="46">
        <f t="shared" si="18"/>
        <v>2262.3865908437492</v>
      </c>
      <c r="S22" s="3">
        <f t="shared" ref="S22" si="23">IF(R21=0,R$14,0)</f>
        <v>0</v>
      </c>
      <c r="T22" s="3">
        <f t="shared" si="10"/>
        <v>233</v>
      </c>
      <c r="U22" s="3">
        <f t="shared" si="11"/>
        <v>3970.5945929072641</v>
      </c>
      <c r="V22" s="3">
        <f t="shared" ref="V22" si="24">IF(U21=0,U$14,0)</f>
        <v>0</v>
      </c>
      <c r="W22" s="45">
        <f t="shared" si="12"/>
        <v>0</v>
      </c>
      <c r="X22" s="46">
        <f t="shared" si="13"/>
        <v>0</v>
      </c>
      <c r="Y22" s="3">
        <f t="shared" ref="Y22" si="25">IF(X21=0,X$14,0)</f>
        <v>0</v>
      </c>
      <c r="Z22" s="65"/>
    </row>
    <row r="23" spans="1:26" x14ac:dyDescent="0.25">
      <c r="A23" s="65"/>
      <c r="B23" s="43">
        <v>6</v>
      </c>
      <c r="C23" s="59">
        <f t="shared" si="1"/>
        <v>345</v>
      </c>
      <c r="D23" s="3">
        <f t="shared" si="22"/>
        <v>1428.1861939315056</v>
      </c>
      <c r="E23" s="45">
        <f t="shared" si="2"/>
        <v>30</v>
      </c>
      <c r="F23" s="46">
        <f t="shared" si="0"/>
        <v>2005.1211055850124</v>
      </c>
      <c r="G23" s="3">
        <f t="shared" si="14"/>
        <v>0</v>
      </c>
      <c r="H23" s="3">
        <f t="shared" si="3"/>
        <v>30</v>
      </c>
      <c r="I23" s="3">
        <f t="shared" si="4"/>
        <v>1779.1011862794369</v>
      </c>
      <c r="J23" s="3">
        <f t="shared" si="15"/>
        <v>0</v>
      </c>
      <c r="K23" s="45">
        <f t="shared" si="5"/>
        <v>150</v>
      </c>
      <c r="L23" s="46">
        <f t="shared" si="6"/>
        <v>7213.3895305963561</v>
      </c>
      <c r="M23" s="3">
        <f t="shared" si="16"/>
        <v>0</v>
      </c>
      <c r="N23" s="3">
        <f t="shared" si="7"/>
        <v>41</v>
      </c>
      <c r="O23" s="3">
        <f t="shared" si="8"/>
        <v>2781.2287109799372</v>
      </c>
      <c r="P23" s="3">
        <f t="shared" si="17"/>
        <v>0</v>
      </c>
      <c r="Q23" s="45">
        <f t="shared" si="9"/>
        <v>75</v>
      </c>
      <c r="R23" s="46">
        <f t="shared" si="18"/>
        <v>2220.1973897064054</v>
      </c>
      <c r="S23" s="3">
        <f t="shared" ref="S23" si="26">IF(R22=0,R$14,0)</f>
        <v>0</v>
      </c>
      <c r="T23" s="3">
        <f t="shared" si="10"/>
        <v>233</v>
      </c>
      <c r="U23" s="3">
        <f t="shared" si="11"/>
        <v>3767.4953496505223</v>
      </c>
      <c r="V23" s="3">
        <f t="shared" ref="V23" si="27">IF(U22=0,U$14,0)</f>
        <v>0</v>
      </c>
      <c r="W23" s="45">
        <f t="shared" si="12"/>
        <v>0</v>
      </c>
      <c r="X23" s="46">
        <f t="shared" si="13"/>
        <v>0</v>
      </c>
      <c r="Y23" s="3">
        <f t="shared" ref="Y23" si="28">IF(X22=0,X$14,0)</f>
        <v>0</v>
      </c>
      <c r="Z23" s="65"/>
    </row>
    <row r="24" spans="1:26" x14ac:dyDescent="0.25">
      <c r="A24" s="65"/>
      <c r="B24" s="43">
        <v>7</v>
      </c>
      <c r="C24" s="59">
        <f t="shared" si="1"/>
        <v>345</v>
      </c>
      <c r="D24" s="3">
        <f t="shared" si="22"/>
        <v>1104.5339885035726</v>
      </c>
      <c r="E24" s="45">
        <f t="shared" si="2"/>
        <v>30</v>
      </c>
      <c r="F24" s="46">
        <f t="shared" si="0"/>
        <v>2012.5496505358485</v>
      </c>
      <c r="G24" s="3">
        <f t="shared" si="14"/>
        <v>0</v>
      </c>
      <c r="H24" s="3">
        <f t="shared" si="3"/>
        <v>30</v>
      </c>
      <c r="I24" s="3">
        <f t="shared" si="4"/>
        <v>1781.0222829290367</v>
      </c>
      <c r="J24" s="3">
        <f t="shared" si="15"/>
        <v>0</v>
      </c>
      <c r="K24" s="45">
        <f t="shared" si="5"/>
        <v>150</v>
      </c>
      <c r="L24" s="46">
        <f t="shared" si="6"/>
        <v>7184.6443842049275</v>
      </c>
      <c r="M24" s="3">
        <f t="shared" si="16"/>
        <v>0</v>
      </c>
      <c r="N24" s="3">
        <f t="shared" si="7"/>
        <v>41</v>
      </c>
      <c r="O24" s="3">
        <f t="shared" si="8"/>
        <v>2785.8991894962692</v>
      </c>
      <c r="P24" s="3">
        <f t="shared" si="17"/>
        <v>0</v>
      </c>
      <c r="Q24" s="45">
        <f t="shared" si="9"/>
        <v>75</v>
      </c>
      <c r="R24" s="46">
        <f t="shared" si="18"/>
        <v>2177.3753505520012</v>
      </c>
      <c r="S24" s="3">
        <f t="shared" ref="S24" si="29">IF(R23=0,R$14,0)</f>
        <v>0</v>
      </c>
      <c r="T24" s="3">
        <f t="shared" si="10"/>
        <v>233</v>
      </c>
      <c r="U24" s="3">
        <f t="shared" si="11"/>
        <v>3562.7713124477264</v>
      </c>
      <c r="V24" s="3">
        <f t="shared" ref="V24" si="30">IF(U23=0,U$14,0)</f>
        <v>0</v>
      </c>
      <c r="W24" s="45">
        <f t="shared" si="12"/>
        <v>0</v>
      </c>
      <c r="X24" s="46">
        <f t="shared" si="13"/>
        <v>0</v>
      </c>
      <c r="Y24" s="3">
        <f t="shared" ref="Y24" si="31">IF(X23=0,X$14,0)</f>
        <v>0</v>
      </c>
      <c r="Z24" s="65"/>
    </row>
    <row r="25" spans="1:26" x14ac:dyDescent="0.25">
      <c r="A25" s="65"/>
      <c r="B25" s="43">
        <v>8</v>
      </c>
      <c r="C25" s="59">
        <f t="shared" si="1"/>
        <v>345</v>
      </c>
      <c r="D25" s="3">
        <f t="shared" si="22"/>
        <v>774.50313752699719</v>
      </c>
      <c r="E25" s="45">
        <f t="shared" si="2"/>
        <v>30</v>
      </c>
      <c r="F25" s="46">
        <f t="shared" si="0"/>
        <v>2020.1189664135029</v>
      </c>
      <c r="G25" s="3">
        <f t="shared" si="14"/>
        <v>0</v>
      </c>
      <c r="H25" s="3">
        <f t="shared" si="3"/>
        <v>30</v>
      </c>
      <c r="I25" s="3">
        <f t="shared" si="4"/>
        <v>1782.9784395924919</v>
      </c>
      <c r="J25" s="3">
        <f t="shared" si="15"/>
        <v>0</v>
      </c>
      <c r="K25" s="45">
        <f t="shared" si="5"/>
        <v>150</v>
      </c>
      <c r="L25" s="46">
        <f t="shared" si="6"/>
        <v>7155.4057794671126</v>
      </c>
      <c r="M25" s="3">
        <f t="shared" si="16"/>
        <v>0</v>
      </c>
      <c r="N25" s="3">
        <f t="shared" si="7"/>
        <v>41</v>
      </c>
      <c r="O25" s="3">
        <f t="shared" si="8"/>
        <v>2790.6475093212071</v>
      </c>
      <c r="P25" s="3">
        <f t="shared" si="17"/>
        <v>0</v>
      </c>
      <c r="Q25" s="45">
        <f t="shared" si="9"/>
        <v>75</v>
      </c>
      <c r="R25" s="46">
        <f t="shared" si="18"/>
        <v>2133.9109808102812</v>
      </c>
      <c r="S25" s="3">
        <f t="shared" ref="S25" si="32">IF(R24=0,R$14,0)</f>
        <v>0</v>
      </c>
      <c r="T25" s="3">
        <f t="shared" si="10"/>
        <v>233</v>
      </c>
      <c r="U25" s="3">
        <f t="shared" si="11"/>
        <v>3356.4094829473083</v>
      </c>
      <c r="V25" s="3">
        <f t="shared" ref="V25" si="33">IF(U24=0,U$14,0)</f>
        <v>0</v>
      </c>
      <c r="W25" s="45">
        <f t="shared" si="12"/>
        <v>0</v>
      </c>
      <c r="X25" s="46">
        <f t="shared" si="13"/>
        <v>0</v>
      </c>
      <c r="Y25" s="3">
        <f t="shared" ref="Y25" si="34">IF(X24=0,X$14,0)</f>
        <v>0</v>
      </c>
      <c r="Z25" s="65"/>
    </row>
    <row r="26" spans="1:26" x14ac:dyDescent="0.25">
      <c r="A26" s="65"/>
      <c r="B26" s="43">
        <v>9</v>
      </c>
      <c r="C26" s="59">
        <f t="shared" si="1"/>
        <v>345</v>
      </c>
      <c r="D26" s="3">
        <f t="shared" si="22"/>
        <v>437.96792852909181</v>
      </c>
      <c r="E26" s="45">
        <f t="shared" si="2"/>
        <v>30</v>
      </c>
      <c r="F26" s="46">
        <f t="shared" si="0"/>
        <v>2027.8317208270389</v>
      </c>
      <c r="G26" s="3">
        <f t="shared" si="14"/>
        <v>0</v>
      </c>
      <c r="H26" s="3">
        <f t="shared" si="3"/>
        <v>30</v>
      </c>
      <c r="I26" s="3">
        <f t="shared" si="4"/>
        <v>1784.9702961150551</v>
      </c>
      <c r="J26" s="3">
        <f t="shared" si="15"/>
        <v>0</v>
      </c>
      <c r="K26" s="45">
        <f t="shared" si="5"/>
        <v>150</v>
      </c>
      <c r="L26" s="46">
        <f t="shared" si="6"/>
        <v>7125.6652453479655</v>
      </c>
      <c r="M26" s="3">
        <f t="shared" si="16"/>
        <v>0</v>
      </c>
      <c r="N26" s="3">
        <f t="shared" si="7"/>
        <v>41</v>
      </c>
      <c r="O26" s="3">
        <f t="shared" si="8"/>
        <v>2795.4749678098938</v>
      </c>
      <c r="P26" s="3">
        <f t="shared" si="17"/>
        <v>0</v>
      </c>
      <c r="Q26" s="45">
        <f t="shared" si="9"/>
        <v>75</v>
      </c>
      <c r="R26" s="46">
        <f t="shared" si="18"/>
        <v>2089.7946455224351</v>
      </c>
      <c r="S26" s="3">
        <f t="shared" ref="S26" si="35">IF(R25=0,R$14,0)</f>
        <v>0</v>
      </c>
      <c r="T26" s="3">
        <f t="shared" si="10"/>
        <v>233</v>
      </c>
      <c r="U26" s="3">
        <f t="shared" si="11"/>
        <v>3148.3967588108867</v>
      </c>
      <c r="V26" s="3">
        <f t="shared" ref="V26" si="36">IF(U25=0,U$14,0)</f>
        <v>0</v>
      </c>
      <c r="W26" s="45">
        <f t="shared" si="12"/>
        <v>0</v>
      </c>
      <c r="X26" s="46">
        <f t="shared" si="13"/>
        <v>0</v>
      </c>
      <c r="Y26" s="3">
        <f t="shared" ref="Y26" si="37">IF(X25=0,X$14,0)</f>
        <v>0</v>
      </c>
      <c r="Z26" s="65"/>
    </row>
    <row r="27" spans="1:26" x14ac:dyDescent="0.25">
      <c r="A27" s="65"/>
      <c r="B27" s="43">
        <v>10</v>
      </c>
      <c r="C27" s="59">
        <f t="shared" si="1"/>
        <v>345</v>
      </c>
      <c r="D27" s="3">
        <f t="shared" si="22"/>
        <v>94.80017145385267</v>
      </c>
      <c r="E27" s="45">
        <f t="shared" si="2"/>
        <v>30</v>
      </c>
      <c r="F27" s="46">
        <f t="shared" si="0"/>
        <v>2035.6906319367113</v>
      </c>
      <c r="G27" s="3">
        <f t="shared" si="14"/>
        <v>0</v>
      </c>
      <c r="H27" s="3">
        <f t="shared" si="3"/>
        <v>30</v>
      </c>
      <c r="I27" s="3">
        <f t="shared" si="4"/>
        <v>1786.998504019155</v>
      </c>
      <c r="J27" s="3">
        <f t="shared" si="15"/>
        <v>0</v>
      </c>
      <c r="K27" s="45">
        <f t="shared" si="5"/>
        <v>150</v>
      </c>
      <c r="L27" s="46">
        <f t="shared" si="6"/>
        <v>7095.4141653931065</v>
      </c>
      <c r="M27" s="3">
        <f t="shared" si="16"/>
        <v>0</v>
      </c>
      <c r="N27" s="3">
        <f t="shared" si="7"/>
        <v>41</v>
      </c>
      <c r="O27" s="3">
        <f t="shared" si="8"/>
        <v>2800.3828839400585</v>
      </c>
      <c r="P27" s="3">
        <f t="shared" si="17"/>
        <v>0</v>
      </c>
      <c r="Q27" s="45">
        <f t="shared" si="9"/>
        <v>75</v>
      </c>
      <c r="R27" s="46">
        <f t="shared" si="18"/>
        <v>2045.0165652052715</v>
      </c>
      <c r="S27" s="3">
        <f t="shared" ref="S27" si="38">IF(R26=0,R$14,0)</f>
        <v>0</v>
      </c>
      <c r="T27" s="3">
        <f t="shared" si="10"/>
        <v>233</v>
      </c>
      <c r="U27" s="3">
        <f t="shared" si="11"/>
        <v>2938.719932881374</v>
      </c>
      <c r="V27" s="3">
        <f t="shared" ref="V27" si="39">IF(U26=0,U$14,0)</f>
        <v>0</v>
      </c>
      <c r="W27" s="45">
        <f t="shared" si="12"/>
        <v>0</v>
      </c>
      <c r="X27" s="46">
        <f t="shared" si="13"/>
        <v>0</v>
      </c>
      <c r="Y27" s="3">
        <f t="shared" ref="Y27" si="40">IF(X26=0,X$14,0)</f>
        <v>0</v>
      </c>
      <c r="Z27" s="65"/>
    </row>
    <row r="28" spans="1:26" x14ac:dyDescent="0.25">
      <c r="A28" s="65"/>
      <c r="B28" s="43">
        <v>11</v>
      </c>
      <c r="C28" s="59">
        <f t="shared" si="1"/>
        <v>94.80017145385267</v>
      </c>
      <c r="D28" s="3">
        <f t="shared" si="22"/>
        <v>0</v>
      </c>
      <c r="E28" s="45">
        <f t="shared" si="2"/>
        <v>280.19982854614733</v>
      </c>
      <c r="F28" s="46">
        <f t="shared" si="0"/>
        <v>1788.7573541148151</v>
      </c>
      <c r="G28" s="3">
        <f t="shared" si="14"/>
        <v>0</v>
      </c>
      <c r="H28" s="3">
        <f t="shared" si="3"/>
        <v>30</v>
      </c>
      <c r="I28" s="3">
        <f t="shared" si="4"/>
        <v>1789.0637267175048</v>
      </c>
      <c r="J28" s="3">
        <f t="shared" si="15"/>
        <v>0</v>
      </c>
      <c r="K28" s="45">
        <f t="shared" si="5"/>
        <v>150</v>
      </c>
      <c r="L28" s="46">
        <f t="shared" si="6"/>
        <v>7064.6437752323554</v>
      </c>
      <c r="M28" s="3">
        <f t="shared" si="16"/>
        <v>0</v>
      </c>
      <c r="N28" s="3">
        <f t="shared" si="7"/>
        <v>41</v>
      </c>
      <c r="O28" s="3">
        <f t="shared" si="8"/>
        <v>2805.3725986723925</v>
      </c>
      <c r="P28" s="3">
        <f t="shared" si="17"/>
        <v>0</v>
      </c>
      <c r="Q28" s="45">
        <f t="shared" si="9"/>
        <v>75</v>
      </c>
      <c r="R28" s="46">
        <f t="shared" si="18"/>
        <v>1999.5668136833503</v>
      </c>
      <c r="S28" s="3">
        <f t="shared" ref="S28" si="41">IF(R27=0,R$14,0)</f>
        <v>0</v>
      </c>
      <c r="T28" s="3">
        <f t="shared" si="10"/>
        <v>233</v>
      </c>
      <c r="U28" s="3">
        <f t="shared" si="11"/>
        <v>2727.365692344425</v>
      </c>
      <c r="V28" s="3">
        <f t="shared" ref="V28" si="42">IF(U27=0,U$14,0)</f>
        <v>0</v>
      </c>
      <c r="W28" s="45">
        <f t="shared" si="12"/>
        <v>0</v>
      </c>
      <c r="X28" s="46">
        <f t="shared" si="13"/>
        <v>0</v>
      </c>
      <c r="Y28" s="3">
        <f t="shared" ref="Y28" si="43">IF(X27=0,X$14,0)</f>
        <v>0</v>
      </c>
      <c r="Z28" s="65"/>
    </row>
    <row r="29" spans="1:26" s="51" customFormat="1" x14ac:dyDescent="0.25">
      <c r="A29" s="75"/>
      <c r="B29" s="47">
        <v>12</v>
      </c>
      <c r="C29" s="60">
        <f t="shared" si="1"/>
        <v>0</v>
      </c>
      <c r="D29" s="48">
        <f t="shared" si="22"/>
        <v>0</v>
      </c>
      <c r="E29" s="49">
        <f t="shared" si="2"/>
        <v>375</v>
      </c>
      <c r="F29" s="50">
        <f>IF((F28-E29)&lt;=0.0001,0,(F28-E29)*(1+(F$15/12)))</f>
        <v>1440.5480559752909</v>
      </c>
      <c r="G29" s="48">
        <f t="shared" si="14"/>
        <v>0</v>
      </c>
      <c r="H29" s="48">
        <f t="shared" si="3"/>
        <v>30</v>
      </c>
      <c r="I29" s="48">
        <f t="shared" si="4"/>
        <v>1791.1666397300994</v>
      </c>
      <c r="J29" s="48">
        <f t="shared" si="15"/>
        <v>0</v>
      </c>
      <c r="K29" s="49">
        <f t="shared" si="5"/>
        <v>150</v>
      </c>
      <c r="L29" s="50">
        <f t="shared" si="6"/>
        <v>7033.3451600405115</v>
      </c>
      <c r="M29" s="48">
        <f t="shared" si="16"/>
        <v>0</v>
      </c>
      <c r="N29" s="48">
        <f t="shared" si="7"/>
        <v>41</v>
      </c>
      <c r="O29" s="48">
        <f t="shared" si="8"/>
        <v>2810.4454753169321</v>
      </c>
      <c r="P29" s="48">
        <f t="shared" si="17"/>
        <v>0</v>
      </c>
      <c r="Q29" s="49">
        <f t="shared" si="9"/>
        <v>75</v>
      </c>
      <c r="R29" s="50">
        <f t="shared" si="18"/>
        <v>1953.4353158886004</v>
      </c>
      <c r="S29" s="48">
        <f t="shared" ref="S29" si="44">IF(R28=0,R$14,0)</f>
        <v>0</v>
      </c>
      <c r="T29" s="48">
        <f t="shared" si="10"/>
        <v>233</v>
      </c>
      <c r="U29" s="48">
        <f t="shared" si="11"/>
        <v>2514.3206178831806</v>
      </c>
      <c r="V29" s="48">
        <f t="shared" ref="V29" si="45">IF(U28=0,U$14,0)</f>
        <v>0</v>
      </c>
      <c r="W29" s="49">
        <f t="shared" si="12"/>
        <v>0</v>
      </c>
      <c r="X29" s="50">
        <f t="shared" si="13"/>
        <v>0</v>
      </c>
      <c r="Y29" s="48">
        <f t="shared" ref="Y29" si="46">IF(X28=0,X$14,0)</f>
        <v>0</v>
      </c>
      <c r="Z29" s="75"/>
    </row>
    <row r="30" spans="1:26" x14ac:dyDescent="0.25">
      <c r="A30" s="65"/>
      <c r="B30" s="43">
        <v>13</v>
      </c>
      <c r="C30" s="59">
        <f t="shared" si="1"/>
        <v>0</v>
      </c>
      <c r="D30" s="3">
        <f t="shared" si="22"/>
        <v>0</v>
      </c>
      <c r="E30" s="45">
        <f t="shared" si="2"/>
        <v>375</v>
      </c>
      <c r="F30" s="46">
        <f t="shared" si="0"/>
        <v>1085.7401916360227</v>
      </c>
      <c r="G30" s="3">
        <f t="shared" si="14"/>
        <v>0</v>
      </c>
      <c r="H30" s="3">
        <f t="shared" si="3"/>
        <v>30</v>
      </c>
      <c r="I30" s="3">
        <f t="shared" si="4"/>
        <v>1793.3079309051739</v>
      </c>
      <c r="J30" s="3">
        <f t="shared" si="15"/>
        <v>0</v>
      </c>
      <c r="K30" s="45">
        <f t="shared" si="5"/>
        <v>150</v>
      </c>
      <c r="L30" s="46">
        <f t="shared" si="6"/>
        <v>7001.5092519545406</v>
      </c>
      <c r="M30" s="3">
        <f t="shared" si="16"/>
        <v>0</v>
      </c>
      <c r="N30" s="3">
        <f t="shared" si="7"/>
        <v>41</v>
      </c>
      <c r="O30" s="3">
        <f t="shared" si="8"/>
        <v>2815.6028999055475</v>
      </c>
      <c r="P30" s="3">
        <f t="shared" si="17"/>
        <v>0</v>
      </c>
      <c r="Q30" s="45">
        <f t="shared" si="9"/>
        <v>75</v>
      </c>
      <c r="R30" s="46">
        <f t="shared" si="18"/>
        <v>1906.6118456269292</v>
      </c>
      <c r="S30" s="3">
        <f t="shared" ref="S30" si="47">IF(R29=0,R$14,0)</f>
        <v>0</v>
      </c>
      <c r="T30" s="3">
        <f t="shared" si="10"/>
        <v>233</v>
      </c>
      <c r="U30" s="3">
        <f t="shared" si="11"/>
        <v>2299.5711828262461</v>
      </c>
      <c r="V30" s="3">
        <f t="shared" ref="V30" si="48">IF(U29=0,U$14,0)</f>
        <v>0</v>
      </c>
      <c r="W30" s="45">
        <f t="shared" si="12"/>
        <v>0</v>
      </c>
      <c r="X30" s="46">
        <f t="shared" si="13"/>
        <v>0</v>
      </c>
      <c r="Y30" s="3">
        <f t="shared" ref="Y30" si="49">IF(X29=0,X$14,0)</f>
        <v>0</v>
      </c>
      <c r="Z30" s="65"/>
    </row>
    <row r="31" spans="1:26" x14ac:dyDescent="0.25">
      <c r="A31" s="65"/>
      <c r="B31" s="43">
        <v>14</v>
      </c>
      <c r="C31" s="59">
        <f t="shared" si="1"/>
        <v>0</v>
      </c>
      <c r="D31" s="3">
        <f t="shared" si="22"/>
        <v>0</v>
      </c>
      <c r="E31" s="45">
        <f t="shared" si="2"/>
        <v>375</v>
      </c>
      <c r="F31" s="46">
        <f t="shared" si="0"/>
        <v>724.20871826752534</v>
      </c>
      <c r="G31" s="3">
        <f t="shared" si="14"/>
        <v>0</v>
      </c>
      <c r="H31" s="3">
        <f t="shared" si="3"/>
        <v>30</v>
      </c>
      <c r="I31" s="3">
        <f t="shared" si="4"/>
        <v>1795.4883006441935</v>
      </c>
      <c r="J31" s="3">
        <f t="shared" si="15"/>
        <v>0</v>
      </c>
      <c r="K31" s="45">
        <f t="shared" si="5"/>
        <v>150</v>
      </c>
      <c r="L31" s="46">
        <f t="shared" si="6"/>
        <v>6969.1268274464273</v>
      </c>
      <c r="M31" s="3">
        <f t="shared" si="16"/>
        <v>0</v>
      </c>
      <c r="N31" s="3">
        <f t="shared" si="7"/>
        <v>41</v>
      </c>
      <c r="O31" s="3">
        <f t="shared" si="8"/>
        <v>2820.8462815706398</v>
      </c>
      <c r="P31" s="3">
        <f t="shared" si="17"/>
        <v>0</v>
      </c>
      <c r="Q31" s="45">
        <f t="shared" si="9"/>
        <v>75</v>
      </c>
      <c r="R31" s="46">
        <f t="shared" si="18"/>
        <v>1859.0860233113328</v>
      </c>
      <c r="S31" s="3">
        <f t="shared" ref="S31" si="50">IF(R30=0,R$14,0)</f>
        <v>0</v>
      </c>
      <c r="T31" s="3">
        <f t="shared" si="10"/>
        <v>233</v>
      </c>
      <c r="U31" s="3">
        <f t="shared" si="11"/>
        <v>2083.103752288856</v>
      </c>
      <c r="V31" s="3">
        <f t="shared" ref="V31" si="51">IF(U30=0,U$14,0)</f>
        <v>0</v>
      </c>
      <c r="W31" s="45">
        <f t="shared" si="12"/>
        <v>0</v>
      </c>
      <c r="X31" s="46">
        <f t="shared" si="13"/>
        <v>0</v>
      </c>
      <c r="Y31" s="3">
        <f t="shared" ref="Y31" si="52">IF(X30=0,X$14,0)</f>
        <v>0</v>
      </c>
      <c r="Z31" s="65"/>
    </row>
    <row r="32" spans="1:26" x14ac:dyDescent="0.25">
      <c r="A32" s="65"/>
      <c r="B32" s="43">
        <v>15</v>
      </c>
      <c r="C32" s="59">
        <f t="shared" si="1"/>
        <v>0</v>
      </c>
      <c r="D32" s="3">
        <f t="shared" si="22"/>
        <v>0</v>
      </c>
      <c r="E32" s="45">
        <f t="shared" si="2"/>
        <v>375</v>
      </c>
      <c r="F32" s="46">
        <f t="shared" si="0"/>
        <v>355.82622347869494</v>
      </c>
      <c r="G32" s="3">
        <f t="shared" si="14"/>
        <v>0</v>
      </c>
      <c r="H32" s="3">
        <f t="shared" si="3"/>
        <v>30</v>
      </c>
      <c r="I32" s="3">
        <f t="shared" si="4"/>
        <v>1797.7084621309502</v>
      </c>
      <c r="J32" s="3">
        <f t="shared" si="15"/>
        <v>0</v>
      </c>
      <c r="K32" s="45">
        <f t="shared" si="5"/>
        <v>150</v>
      </c>
      <c r="L32" s="46">
        <f t="shared" si="6"/>
        <v>6936.1885046509251</v>
      </c>
      <c r="M32" s="3">
        <f t="shared" si="16"/>
        <v>0</v>
      </c>
      <c r="N32" s="3">
        <f t="shared" si="7"/>
        <v>41</v>
      </c>
      <c r="O32" s="3">
        <f t="shared" si="8"/>
        <v>2826.1770529301502</v>
      </c>
      <c r="P32" s="3">
        <f t="shared" si="17"/>
        <v>0</v>
      </c>
      <c r="Q32" s="45">
        <f t="shared" si="9"/>
        <v>75</v>
      </c>
      <c r="R32" s="46">
        <f t="shared" si="18"/>
        <v>1810.8473136610025</v>
      </c>
      <c r="S32" s="3">
        <f t="shared" ref="S32" si="53">IF(R31=0,R$14,0)</f>
        <v>0</v>
      </c>
      <c r="T32" s="3">
        <f t="shared" si="10"/>
        <v>233</v>
      </c>
      <c r="U32" s="3">
        <f t="shared" si="11"/>
        <v>1864.9045823071667</v>
      </c>
      <c r="V32" s="3">
        <f t="shared" ref="V32" si="54">IF(U31=0,U$14,0)</f>
        <v>0</v>
      </c>
      <c r="W32" s="45">
        <f t="shared" si="12"/>
        <v>0</v>
      </c>
      <c r="X32" s="46">
        <f t="shared" si="13"/>
        <v>0</v>
      </c>
      <c r="Y32" s="3">
        <f t="shared" ref="Y32" si="55">IF(X31=0,X$14,0)</f>
        <v>0</v>
      </c>
      <c r="Z32" s="65"/>
    </row>
    <row r="33" spans="1:26" x14ac:dyDescent="0.25">
      <c r="A33" s="65"/>
      <c r="B33" s="43">
        <v>16</v>
      </c>
      <c r="C33" s="59">
        <f t="shared" si="1"/>
        <v>0</v>
      </c>
      <c r="D33" s="3">
        <f t="shared" si="22"/>
        <v>0</v>
      </c>
      <c r="E33" s="45">
        <f t="shared" si="2"/>
        <v>355.82622347869494</v>
      </c>
      <c r="F33" s="46">
        <f t="shared" si="0"/>
        <v>0</v>
      </c>
      <c r="G33" s="3">
        <f t="shared" si="14"/>
        <v>0</v>
      </c>
      <c r="H33" s="3">
        <f t="shared" si="3"/>
        <v>49.173776521305058</v>
      </c>
      <c r="I33" s="3">
        <f t="shared" si="4"/>
        <v>1780.4454436220215</v>
      </c>
      <c r="J33" s="3">
        <f t="shared" si="15"/>
        <v>0</v>
      </c>
      <c r="K33" s="45">
        <f t="shared" si="5"/>
        <v>150</v>
      </c>
      <c r="L33" s="46">
        <f t="shared" si="6"/>
        <v>6902.6847406474335</v>
      </c>
      <c r="M33" s="3">
        <f t="shared" si="16"/>
        <v>0</v>
      </c>
      <c r="N33" s="3">
        <f t="shared" si="7"/>
        <v>41</v>
      </c>
      <c r="O33" s="3">
        <f t="shared" si="8"/>
        <v>2831.5966704789857</v>
      </c>
      <c r="P33" s="3">
        <f t="shared" si="17"/>
        <v>0</v>
      </c>
      <c r="Q33" s="45">
        <f t="shared" si="9"/>
        <v>75</v>
      </c>
      <c r="R33" s="46">
        <f t="shared" si="18"/>
        <v>1761.8850233659175</v>
      </c>
      <c r="S33" s="3">
        <f t="shared" ref="S33" si="56">IF(R32=0,R$14,0)</f>
        <v>0</v>
      </c>
      <c r="T33" s="3">
        <f t="shared" si="10"/>
        <v>233</v>
      </c>
      <c r="U33" s="3">
        <f t="shared" si="11"/>
        <v>1644.959818965624</v>
      </c>
      <c r="V33" s="3">
        <f t="shared" ref="V33" si="57">IF(U32=0,U$14,0)</f>
        <v>0</v>
      </c>
      <c r="W33" s="45">
        <f t="shared" si="12"/>
        <v>0</v>
      </c>
      <c r="X33" s="46">
        <f t="shared" si="13"/>
        <v>0</v>
      </c>
      <c r="Y33" s="3">
        <f t="shared" ref="Y33" si="58">IF(X32=0,X$14,0)</f>
        <v>0</v>
      </c>
      <c r="Z33" s="65"/>
    </row>
    <row r="34" spans="1:26" x14ac:dyDescent="0.25">
      <c r="A34" s="65"/>
      <c r="B34" s="43">
        <v>17</v>
      </c>
      <c r="C34" s="59">
        <f t="shared" si="1"/>
        <v>0</v>
      </c>
      <c r="D34" s="3">
        <f t="shared" si="22"/>
        <v>0</v>
      </c>
      <c r="E34" s="45">
        <f t="shared" si="2"/>
        <v>0</v>
      </c>
      <c r="F34" s="46">
        <f t="shared" si="0"/>
        <v>0</v>
      </c>
      <c r="G34" s="3">
        <f t="shared" si="14"/>
        <v>30</v>
      </c>
      <c r="H34" s="3">
        <f t="shared" si="3"/>
        <v>405</v>
      </c>
      <c r="I34" s="3">
        <f t="shared" si="4"/>
        <v>1400.5473229681236</v>
      </c>
      <c r="J34" s="3">
        <f t="shared" si="15"/>
        <v>0</v>
      </c>
      <c r="K34" s="45">
        <f t="shared" si="5"/>
        <v>150</v>
      </c>
      <c r="L34" s="46">
        <f t="shared" si="6"/>
        <v>6868.6058286952148</v>
      </c>
      <c r="M34" s="3">
        <f t="shared" si="16"/>
        <v>0</v>
      </c>
      <c r="N34" s="3">
        <f t="shared" si="7"/>
        <v>41</v>
      </c>
      <c r="O34" s="3">
        <f t="shared" si="8"/>
        <v>2837.1066149869685</v>
      </c>
      <c r="P34" s="3">
        <f t="shared" si="17"/>
        <v>0</v>
      </c>
      <c r="Q34" s="45">
        <f t="shared" si="9"/>
        <v>75</v>
      </c>
      <c r="R34" s="46">
        <f t="shared" si="18"/>
        <v>1712.1882987164061</v>
      </c>
      <c r="S34" s="3">
        <f t="shared" ref="S34" si="59">IF(R33=0,R$14,0)</f>
        <v>0</v>
      </c>
      <c r="T34" s="3">
        <f t="shared" si="10"/>
        <v>233</v>
      </c>
      <c r="U34" s="3">
        <f t="shared" si="11"/>
        <v>1423.2554975173489</v>
      </c>
      <c r="V34" s="3">
        <f t="shared" ref="V34" si="60">IF(U33=0,U$14,0)</f>
        <v>0</v>
      </c>
      <c r="W34" s="45">
        <f t="shared" si="12"/>
        <v>0</v>
      </c>
      <c r="X34" s="46">
        <f t="shared" si="13"/>
        <v>0</v>
      </c>
      <c r="Y34" s="3">
        <f t="shared" ref="Y34" si="61">IF(X33=0,X$14,0)</f>
        <v>0</v>
      </c>
      <c r="Z34" s="65"/>
    </row>
    <row r="35" spans="1:26" x14ac:dyDescent="0.25">
      <c r="A35" s="65"/>
      <c r="B35" s="43">
        <v>18</v>
      </c>
      <c r="C35" s="59">
        <f t="shared" si="1"/>
        <v>0</v>
      </c>
      <c r="D35" s="3">
        <f t="shared" si="22"/>
        <v>0</v>
      </c>
      <c r="E35" s="45">
        <f t="shared" si="2"/>
        <v>0</v>
      </c>
      <c r="F35" s="46">
        <f t="shared" si="0"/>
        <v>0</v>
      </c>
      <c r="G35" s="3">
        <f t="shared" si="14"/>
        <v>30</v>
      </c>
      <c r="H35" s="3">
        <f t="shared" si="3"/>
        <v>405</v>
      </c>
      <c r="I35" s="3">
        <f t="shared" si="4"/>
        <v>1013.7160616122919</v>
      </c>
      <c r="J35" s="3">
        <f t="shared" si="15"/>
        <v>0</v>
      </c>
      <c r="K35" s="45">
        <f t="shared" si="5"/>
        <v>150</v>
      </c>
      <c r="L35" s="46">
        <f t="shared" si="6"/>
        <v>6833.9418954211496</v>
      </c>
      <c r="M35" s="3">
        <f t="shared" si="16"/>
        <v>0</v>
      </c>
      <c r="N35" s="3">
        <f t="shared" si="7"/>
        <v>41</v>
      </c>
      <c r="O35" s="3">
        <f t="shared" si="8"/>
        <v>2842.7083919034176</v>
      </c>
      <c r="P35" s="3">
        <f t="shared" si="17"/>
        <v>0</v>
      </c>
      <c r="Q35" s="45">
        <f t="shared" si="9"/>
        <v>75</v>
      </c>
      <c r="R35" s="46">
        <f t="shared" si="18"/>
        <v>1661.746123197152</v>
      </c>
      <c r="S35" s="3">
        <f t="shared" ref="S35" si="62">IF(R34=0,R$14,0)</f>
        <v>0</v>
      </c>
      <c r="T35" s="3">
        <f t="shared" si="10"/>
        <v>233</v>
      </c>
      <c r="U35" s="3">
        <f t="shared" si="11"/>
        <v>1199.7775414974876</v>
      </c>
      <c r="V35" s="3">
        <f t="shared" ref="V35" si="63">IF(U34=0,U$14,0)</f>
        <v>0</v>
      </c>
      <c r="W35" s="45">
        <f t="shared" si="12"/>
        <v>0</v>
      </c>
      <c r="X35" s="46">
        <f t="shared" si="13"/>
        <v>0</v>
      </c>
      <c r="Y35" s="3">
        <f t="shared" ref="Y35" si="64">IF(X34=0,X$14,0)</f>
        <v>0</v>
      </c>
      <c r="Z35" s="65"/>
    </row>
    <row r="36" spans="1:26" x14ac:dyDescent="0.25">
      <c r="A36" s="65"/>
      <c r="B36" s="43">
        <v>19</v>
      </c>
      <c r="C36" s="59">
        <f t="shared" si="1"/>
        <v>0</v>
      </c>
      <c r="D36" s="3">
        <f t="shared" si="22"/>
        <v>0</v>
      </c>
      <c r="E36" s="45">
        <f t="shared" si="2"/>
        <v>0</v>
      </c>
      <c r="F36" s="46">
        <f t="shared" si="0"/>
        <v>0</v>
      </c>
      <c r="G36" s="3">
        <f t="shared" si="14"/>
        <v>30</v>
      </c>
      <c r="H36" s="3">
        <f t="shared" si="3"/>
        <v>405</v>
      </c>
      <c r="I36" s="3">
        <f t="shared" si="4"/>
        <v>619.82512973671635</v>
      </c>
      <c r="J36" s="3">
        <f t="shared" si="15"/>
        <v>0</v>
      </c>
      <c r="K36" s="45">
        <f t="shared" si="5"/>
        <v>150</v>
      </c>
      <c r="L36" s="46">
        <f t="shared" si="6"/>
        <v>6798.6828979592137</v>
      </c>
      <c r="M36" s="3">
        <f t="shared" si="16"/>
        <v>0</v>
      </c>
      <c r="N36" s="3">
        <f t="shared" si="7"/>
        <v>41</v>
      </c>
      <c r="O36" s="3">
        <f t="shared" si="8"/>
        <v>2848.4035317684743</v>
      </c>
      <c r="P36" s="3">
        <f t="shared" si="17"/>
        <v>0</v>
      </c>
      <c r="Q36" s="45">
        <f t="shared" si="9"/>
        <v>75</v>
      </c>
      <c r="R36" s="46">
        <f t="shared" si="18"/>
        <v>1610.5473150451091</v>
      </c>
      <c r="S36" s="3">
        <f t="shared" ref="S36" si="65">IF(R35=0,R$14,0)</f>
        <v>0</v>
      </c>
      <c r="T36" s="3">
        <f t="shared" si="10"/>
        <v>233</v>
      </c>
      <c r="U36" s="3">
        <f t="shared" si="11"/>
        <v>974.51176182946756</v>
      </c>
      <c r="V36" s="3">
        <f t="shared" ref="V36" si="66">IF(U35=0,U$14,0)</f>
        <v>0</v>
      </c>
      <c r="W36" s="45">
        <f t="shared" si="12"/>
        <v>0</v>
      </c>
      <c r="X36" s="46">
        <f t="shared" si="13"/>
        <v>0</v>
      </c>
      <c r="Y36" s="3">
        <f t="shared" ref="Y36" si="67">IF(X35=0,X$14,0)</f>
        <v>0</v>
      </c>
      <c r="Z36" s="65"/>
    </row>
    <row r="37" spans="1:26" x14ac:dyDescent="0.25">
      <c r="A37" s="65"/>
      <c r="B37" s="43">
        <v>20</v>
      </c>
      <c r="C37" s="59">
        <f t="shared" si="1"/>
        <v>0</v>
      </c>
      <c r="D37" s="3">
        <f t="shared" si="22"/>
        <v>0</v>
      </c>
      <c r="E37" s="45">
        <f t="shared" si="2"/>
        <v>0</v>
      </c>
      <c r="F37" s="46">
        <f t="shared" si="0"/>
        <v>0</v>
      </c>
      <c r="G37" s="3">
        <f t="shared" si="14"/>
        <v>30</v>
      </c>
      <c r="H37" s="3">
        <f t="shared" si="3"/>
        <v>405</v>
      </c>
      <c r="I37" s="3">
        <f t="shared" si="4"/>
        <v>218.74568835441144</v>
      </c>
      <c r="J37" s="3">
        <f t="shared" si="15"/>
        <v>0</v>
      </c>
      <c r="K37" s="45">
        <f t="shared" si="5"/>
        <v>150</v>
      </c>
      <c r="L37" s="46">
        <f t="shared" si="6"/>
        <v>6762.8186210408476</v>
      </c>
      <c r="M37" s="3">
        <f t="shared" si="16"/>
        <v>0</v>
      </c>
      <c r="N37" s="3">
        <f t="shared" si="7"/>
        <v>41</v>
      </c>
      <c r="O37" s="3">
        <f t="shared" si="8"/>
        <v>2854.1935906312819</v>
      </c>
      <c r="P37" s="3">
        <f t="shared" si="17"/>
        <v>0</v>
      </c>
      <c r="Q37" s="45">
        <f t="shared" si="9"/>
        <v>75</v>
      </c>
      <c r="R37" s="46">
        <f t="shared" si="18"/>
        <v>1558.5805247707856</v>
      </c>
      <c r="S37" s="3">
        <f t="shared" ref="S37" si="68">IF(R36=0,R$14,0)</f>
        <v>0</v>
      </c>
      <c r="T37" s="3">
        <f t="shared" si="10"/>
        <v>233</v>
      </c>
      <c r="U37" s="3">
        <f t="shared" si="11"/>
        <v>747.44385592410333</v>
      </c>
      <c r="V37" s="3">
        <f t="shared" ref="V37" si="69">IF(U36=0,U$14,0)</f>
        <v>0</v>
      </c>
      <c r="W37" s="45">
        <f t="shared" si="12"/>
        <v>0</v>
      </c>
      <c r="X37" s="46">
        <f t="shared" si="13"/>
        <v>0</v>
      </c>
      <c r="Y37" s="3">
        <f t="shared" ref="Y37" si="70">IF(X36=0,X$14,0)</f>
        <v>0</v>
      </c>
      <c r="Z37" s="65"/>
    </row>
    <row r="38" spans="1:26" x14ac:dyDescent="0.25">
      <c r="A38" s="65"/>
      <c r="B38" s="43">
        <v>21</v>
      </c>
      <c r="C38" s="59">
        <f t="shared" si="1"/>
        <v>0</v>
      </c>
      <c r="D38" s="3">
        <f t="shared" si="22"/>
        <v>0</v>
      </c>
      <c r="E38" s="45">
        <f t="shared" si="2"/>
        <v>0</v>
      </c>
      <c r="F38" s="46">
        <f t="shared" si="0"/>
        <v>0</v>
      </c>
      <c r="G38" s="3">
        <f t="shared" si="14"/>
        <v>30</v>
      </c>
      <c r="H38" s="3">
        <f t="shared" si="3"/>
        <v>218.74568835441144</v>
      </c>
      <c r="I38" s="3">
        <f t="shared" si="4"/>
        <v>0</v>
      </c>
      <c r="J38" s="3">
        <f t="shared" si="15"/>
        <v>0</v>
      </c>
      <c r="K38" s="45">
        <f t="shared" si="5"/>
        <v>336.25431164558859</v>
      </c>
      <c r="L38" s="46">
        <f t="shared" si="6"/>
        <v>6536.8869967065448</v>
      </c>
      <c r="M38" s="3">
        <f t="shared" si="16"/>
        <v>0</v>
      </c>
      <c r="N38" s="3">
        <f t="shared" si="7"/>
        <v>41</v>
      </c>
      <c r="O38" s="3">
        <f t="shared" si="8"/>
        <v>2860.0801504751366</v>
      </c>
      <c r="P38" s="3">
        <f t="shared" si="17"/>
        <v>0</v>
      </c>
      <c r="Q38" s="45">
        <f t="shared" si="9"/>
        <v>75</v>
      </c>
      <c r="R38" s="46">
        <f t="shared" si="18"/>
        <v>1505.8342326423472</v>
      </c>
      <c r="S38" s="3">
        <f t="shared" ref="S38" si="71">IF(R37=0,R$14,0)</f>
        <v>0</v>
      </c>
      <c r="T38" s="3">
        <f t="shared" si="10"/>
        <v>233</v>
      </c>
      <c r="U38" s="3">
        <f t="shared" si="11"/>
        <v>518.55940677149613</v>
      </c>
      <c r="V38" s="3">
        <f t="shared" ref="V38" si="72">IF(U37=0,U$14,0)</f>
        <v>0</v>
      </c>
      <c r="W38" s="45">
        <f t="shared" si="12"/>
        <v>0</v>
      </c>
      <c r="X38" s="46">
        <f t="shared" si="13"/>
        <v>0</v>
      </c>
      <c r="Y38" s="3">
        <f t="shared" ref="Y38" si="73">IF(X37=0,X$14,0)</f>
        <v>0</v>
      </c>
      <c r="Z38" s="65"/>
    </row>
    <row r="39" spans="1:26" x14ac:dyDescent="0.25">
      <c r="A39" s="65"/>
      <c r="B39" s="43">
        <v>22</v>
      </c>
      <c r="C39" s="59">
        <f t="shared" si="1"/>
        <v>0</v>
      </c>
      <c r="D39" s="3">
        <f t="shared" si="22"/>
        <v>0</v>
      </c>
      <c r="E39" s="45">
        <f t="shared" si="2"/>
        <v>0</v>
      </c>
      <c r="F39" s="46">
        <f t="shared" si="0"/>
        <v>0</v>
      </c>
      <c r="G39" s="3">
        <f t="shared" si="14"/>
        <v>30</v>
      </c>
      <c r="H39" s="3">
        <f t="shared" si="3"/>
        <v>0</v>
      </c>
      <c r="I39" s="3">
        <f t="shared" si="4"/>
        <v>0</v>
      </c>
      <c r="J39" s="3">
        <f t="shared" si="15"/>
        <v>30</v>
      </c>
      <c r="K39" s="45">
        <f t="shared" si="5"/>
        <v>555</v>
      </c>
      <c r="L39" s="46">
        <f t="shared" si="6"/>
        <v>6084.5760568166743</v>
      </c>
      <c r="M39" s="3">
        <f t="shared" si="16"/>
        <v>0</v>
      </c>
      <c r="N39" s="3">
        <f t="shared" si="7"/>
        <v>41</v>
      </c>
      <c r="O39" s="3">
        <f t="shared" si="8"/>
        <v>2866.0648196497223</v>
      </c>
      <c r="P39" s="3">
        <f t="shared" si="17"/>
        <v>0</v>
      </c>
      <c r="Q39" s="45">
        <f t="shared" si="9"/>
        <v>75</v>
      </c>
      <c r="R39" s="46">
        <f t="shared" si="18"/>
        <v>1452.2967461319822</v>
      </c>
      <c r="S39" s="3">
        <f t="shared" ref="S39" si="74">IF(R38=0,R$14,0)</f>
        <v>0</v>
      </c>
      <c r="T39" s="3">
        <f t="shared" si="10"/>
        <v>233</v>
      </c>
      <c r="U39" s="3">
        <f t="shared" si="11"/>
        <v>287.84388202566811</v>
      </c>
      <c r="V39" s="3">
        <f t="shared" ref="V39" si="75">IF(U38=0,U$14,0)</f>
        <v>0</v>
      </c>
      <c r="W39" s="45">
        <f t="shared" si="12"/>
        <v>0</v>
      </c>
      <c r="X39" s="46">
        <f t="shared" si="13"/>
        <v>0</v>
      </c>
      <c r="Y39" s="3">
        <f t="shared" ref="Y39" si="76">IF(X38=0,X$14,0)</f>
        <v>0</v>
      </c>
      <c r="Z39" s="65"/>
    </row>
    <row r="40" spans="1:26" x14ac:dyDescent="0.25">
      <c r="A40" s="65"/>
      <c r="B40" s="43">
        <v>23</v>
      </c>
      <c r="C40" s="59">
        <f t="shared" si="1"/>
        <v>0</v>
      </c>
      <c r="D40" s="3">
        <f t="shared" si="22"/>
        <v>0</v>
      </c>
      <c r="E40" s="45">
        <f t="shared" si="2"/>
        <v>0</v>
      </c>
      <c r="F40" s="46">
        <f t="shared" si="0"/>
        <v>0</v>
      </c>
      <c r="G40" s="3">
        <f t="shared" si="14"/>
        <v>30</v>
      </c>
      <c r="H40" s="3">
        <f t="shared" si="3"/>
        <v>0</v>
      </c>
      <c r="I40" s="3">
        <f t="shared" si="4"/>
        <v>0</v>
      </c>
      <c r="J40" s="3">
        <f t="shared" si="15"/>
        <v>30</v>
      </c>
      <c r="K40" s="45">
        <f t="shared" si="5"/>
        <v>555</v>
      </c>
      <c r="L40" s="46">
        <f t="shared" si="6"/>
        <v>5624.5004457920277</v>
      </c>
      <c r="M40" s="3">
        <f t="shared" si="16"/>
        <v>0</v>
      </c>
      <c r="N40" s="3">
        <f t="shared" si="7"/>
        <v>41</v>
      </c>
      <c r="O40" s="3">
        <f t="shared" si="8"/>
        <v>2872.1492333105507</v>
      </c>
      <c r="P40" s="3">
        <f t="shared" si="17"/>
        <v>0</v>
      </c>
      <c r="Q40" s="45">
        <f t="shared" si="9"/>
        <v>75</v>
      </c>
      <c r="R40" s="46">
        <f t="shared" si="18"/>
        <v>1397.9561973239618</v>
      </c>
      <c r="S40" s="3">
        <f t="shared" ref="S40" si="77">IF(R39=0,R$14,0)</f>
        <v>0</v>
      </c>
      <c r="T40" s="3">
        <f t="shared" si="10"/>
        <v>233</v>
      </c>
      <c r="U40" s="3">
        <f t="shared" si="11"/>
        <v>55.282633081873456</v>
      </c>
      <c r="V40" s="3">
        <f t="shared" ref="V40" si="78">IF(U39=0,U$14,0)</f>
        <v>0</v>
      </c>
      <c r="W40" s="45">
        <f t="shared" si="12"/>
        <v>0</v>
      </c>
      <c r="X40" s="46">
        <f t="shared" si="13"/>
        <v>0</v>
      </c>
      <c r="Y40" s="3">
        <f t="shared" ref="Y40" si="79">IF(X39=0,X$14,0)</f>
        <v>0</v>
      </c>
      <c r="Z40" s="65"/>
    </row>
    <row r="41" spans="1:26" s="51" customFormat="1" x14ac:dyDescent="0.25">
      <c r="A41" s="75"/>
      <c r="B41" s="47">
        <v>24</v>
      </c>
      <c r="C41" s="60">
        <f t="shared" si="1"/>
        <v>0</v>
      </c>
      <c r="D41" s="48">
        <f t="shared" si="22"/>
        <v>0</v>
      </c>
      <c r="E41" s="49">
        <f t="shared" si="2"/>
        <v>0</v>
      </c>
      <c r="F41" s="50">
        <f t="shared" si="0"/>
        <v>0</v>
      </c>
      <c r="G41" s="48">
        <f t="shared" si="14"/>
        <v>30</v>
      </c>
      <c r="H41" s="48">
        <f t="shared" si="3"/>
        <v>0</v>
      </c>
      <c r="I41" s="48">
        <f t="shared" si="4"/>
        <v>0</v>
      </c>
      <c r="J41" s="48">
        <f t="shared" si="15"/>
        <v>30</v>
      </c>
      <c r="K41" s="49">
        <f t="shared" si="5"/>
        <v>555</v>
      </c>
      <c r="L41" s="50">
        <f t="shared" si="6"/>
        <v>5156.5268701114583</v>
      </c>
      <c r="M41" s="48">
        <f t="shared" si="16"/>
        <v>0</v>
      </c>
      <c r="N41" s="48">
        <f t="shared" si="7"/>
        <v>41</v>
      </c>
      <c r="O41" s="48">
        <f t="shared" si="8"/>
        <v>2878.3350538657264</v>
      </c>
      <c r="P41" s="48">
        <f t="shared" si="17"/>
        <v>0</v>
      </c>
      <c r="Q41" s="49">
        <f t="shared" si="9"/>
        <v>75</v>
      </c>
      <c r="R41" s="50">
        <f t="shared" si="18"/>
        <v>1342.800540283821</v>
      </c>
      <c r="S41" s="48">
        <f t="shared" ref="S41" si="80">IF(R40=0,R$14,0)</f>
        <v>0</v>
      </c>
      <c r="T41" s="48">
        <f t="shared" si="10"/>
        <v>55.282633081873456</v>
      </c>
      <c r="U41" s="48">
        <f t="shared" si="11"/>
        <v>0</v>
      </c>
      <c r="V41" s="48">
        <f t="shared" ref="V41" si="81">IF(U40=0,U$14,0)</f>
        <v>0</v>
      </c>
      <c r="W41" s="49">
        <f t="shared" si="12"/>
        <v>0</v>
      </c>
      <c r="X41" s="50">
        <f t="shared" si="13"/>
        <v>0</v>
      </c>
      <c r="Y41" s="48">
        <f t="shared" ref="Y41" si="82">IF(X40=0,X$14,0)</f>
        <v>0</v>
      </c>
      <c r="Z41" s="75"/>
    </row>
    <row r="42" spans="1:26" x14ac:dyDescent="0.25">
      <c r="A42" s="65"/>
      <c r="B42" s="43">
        <v>25</v>
      </c>
      <c r="C42" s="59">
        <f t="shared" si="1"/>
        <v>0</v>
      </c>
      <c r="D42" s="3">
        <f t="shared" si="22"/>
        <v>0</v>
      </c>
      <c r="E42" s="45">
        <f t="shared" si="2"/>
        <v>0</v>
      </c>
      <c r="F42" s="46">
        <f t="shared" si="0"/>
        <v>0</v>
      </c>
      <c r="G42" s="3">
        <f t="shared" si="14"/>
        <v>30</v>
      </c>
      <c r="H42" s="3">
        <f t="shared" si="3"/>
        <v>0</v>
      </c>
      <c r="I42" s="3">
        <f t="shared" si="4"/>
        <v>0</v>
      </c>
      <c r="J42" s="3">
        <f t="shared" si="15"/>
        <v>30</v>
      </c>
      <c r="K42" s="45">
        <f t="shared" si="5"/>
        <v>788</v>
      </c>
      <c r="L42" s="46">
        <f t="shared" si="6"/>
        <v>4443.5199147150388</v>
      </c>
      <c r="M42" s="3">
        <f t="shared" si="16"/>
        <v>0</v>
      </c>
      <c r="N42" s="3">
        <f t="shared" si="7"/>
        <v>41</v>
      </c>
      <c r="O42" s="3">
        <f t="shared" si="8"/>
        <v>2884.6239714301551</v>
      </c>
      <c r="P42" s="3">
        <f t="shared" si="17"/>
        <v>0</v>
      </c>
      <c r="Q42" s="45">
        <f t="shared" si="9"/>
        <v>75</v>
      </c>
      <c r="R42" s="46">
        <f t="shared" si="18"/>
        <v>1286.8175483880782</v>
      </c>
      <c r="S42" s="3">
        <f t="shared" ref="S42" si="83">IF(R41=0,R$14,0)</f>
        <v>0</v>
      </c>
      <c r="T42" s="3">
        <f t="shared" si="10"/>
        <v>0</v>
      </c>
      <c r="U42" s="3">
        <f t="shared" si="11"/>
        <v>0</v>
      </c>
      <c r="V42" s="3">
        <f t="shared" ref="V42" si="84">IF(U41=0,U$14,0)</f>
        <v>233</v>
      </c>
      <c r="W42" s="45">
        <f t="shared" si="12"/>
        <v>0</v>
      </c>
      <c r="X42" s="46">
        <f t="shared" si="13"/>
        <v>0</v>
      </c>
      <c r="Y42" s="3">
        <f t="shared" ref="Y42" si="85">IF(X41=0,X$14,0)</f>
        <v>0</v>
      </c>
      <c r="Z42" s="65"/>
    </row>
    <row r="43" spans="1:26" x14ac:dyDescent="0.25">
      <c r="A43" s="65"/>
      <c r="B43" s="43">
        <v>26</v>
      </c>
      <c r="C43" s="59">
        <f t="shared" si="1"/>
        <v>0</v>
      </c>
      <c r="D43" s="3">
        <f t="shared" si="22"/>
        <v>0</v>
      </c>
      <c r="E43" s="45">
        <f t="shared" si="2"/>
        <v>0</v>
      </c>
      <c r="F43" s="46">
        <f t="shared" si="0"/>
        <v>0</v>
      </c>
      <c r="G43" s="3">
        <f t="shared" si="14"/>
        <v>30</v>
      </c>
      <c r="H43" s="3">
        <f t="shared" si="3"/>
        <v>0</v>
      </c>
      <c r="I43" s="3">
        <f t="shared" si="4"/>
        <v>0</v>
      </c>
      <c r="J43" s="3">
        <f t="shared" si="15"/>
        <v>30</v>
      </c>
      <c r="K43" s="45">
        <f t="shared" si="5"/>
        <v>788</v>
      </c>
      <c r="L43" s="46">
        <f t="shared" si="6"/>
        <v>3718.2730065843139</v>
      </c>
      <c r="M43" s="3">
        <f t="shared" si="16"/>
        <v>0</v>
      </c>
      <c r="N43" s="3">
        <f t="shared" si="7"/>
        <v>41</v>
      </c>
      <c r="O43" s="3">
        <f t="shared" si="8"/>
        <v>2891.0177042873242</v>
      </c>
      <c r="P43" s="3">
        <f t="shared" si="17"/>
        <v>0</v>
      </c>
      <c r="Q43" s="45">
        <f t="shared" si="9"/>
        <v>75</v>
      </c>
      <c r="R43" s="46">
        <f t="shared" si="18"/>
        <v>1229.9948116138992</v>
      </c>
      <c r="S43" s="3">
        <f t="shared" ref="S43" si="86">IF(R42=0,R$14,0)</f>
        <v>0</v>
      </c>
      <c r="T43" s="3">
        <f t="shared" si="10"/>
        <v>0</v>
      </c>
      <c r="U43" s="3">
        <f t="shared" si="11"/>
        <v>0</v>
      </c>
      <c r="V43" s="3">
        <f t="shared" ref="V43" si="87">IF(U42=0,U$14,0)</f>
        <v>233</v>
      </c>
      <c r="W43" s="45">
        <f t="shared" si="12"/>
        <v>0</v>
      </c>
      <c r="X43" s="46">
        <f t="shared" si="13"/>
        <v>0</v>
      </c>
      <c r="Y43" s="3">
        <f t="shared" ref="Y43" si="88">IF(X42=0,X$14,0)</f>
        <v>0</v>
      </c>
      <c r="Z43" s="65"/>
    </row>
    <row r="44" spans="1:26" x14ac:dyDescent="0.25">
      <c r="A44" s="65"/>
      <c r="B44" s="43">
        <v>27</v>
      </c>
      <c r="C44" s="59">
        <f t="shared" si="1"/>
        <v>0</v>
      </c>
      <c r="D44" s="3">
        <f t="shared" si="22"/>
        <v>0</v>
      </c>
      <c r="E44" s="45">
        <f t="shared" si="2"/>
        <v>0</v>
      </c>
      <c r="F44" s="46">
        <f t="shared" si="0"/>
        <v>0</v>
      </c>
      <c r="G44" s="3">
        <f t="shared" si="14"/>
        <v>30</v>
      </c>
      <c r="H44" s="3">
        <f t="shared" si="3"/>
        <v>0</v>
      </c>
      <c r="I44" s="3">
        <f t="shared" si="4"/>
        <v>0</v>
      </c>
      <c r="J44" s="3">
        <f t="shared" si="15"/>
        <v>30</v>
      </c>
      <c r="K44" s="45">
        <f t="shared" si="5"/>
        <v>788</v>
      </c>
      <c r="L44" s="46">
        <f t="shared" si="6"/>
        <v>2980.5760265306781</v>
      </c>
      <c r="M44" s="3">
        <f t="shared" si="16"/>
        <v>0</v>
      </c>
      <c r="N44" s="3">
        <f t="shared" si="7"/>
        <v>41</v>
      </c>
      <c r="O44" s="3">
        <f t="shared" si="8"/>
        <v>2897.5179993587794</v>
      </c>
      <c r="P44" s="3">
        <f t="shared" si="17"/>
        <v>0</v>
      </c>
      <c r="Q44" s="45">
        <f t="shared" si="9"/>
        <v>75</v>
      </c>
      <c r="R44" s="46">
        <f t="shared" si="18"/>
        <v>1172.3197337881074</v>
      </c>
      <c r="S44" s="3">
        <f t="shared" ref="S44" si="89">IF(R43=0,R$14,0)</f>
        <v>0</v>
      </c>
      <c r="T44" s="3">
        <f t="shared" si="10"/>
        <v>0</v>
      </c>
      <c r="U44" s="3">
        <f t="shared" si="11"/>
        <v>0</v>
      </c>
      <c r="V44" s="3">
        <f t="shared" ref="V44" si="90">IF(U43=0,U$14,0)</f>
        <v>233</v>
      </c>
      <c r="W44" s="45">
        <f t="shared" si="12"/>
        <v>0</v>
      </c>
      <c r="X44" s="46">
        <f t="shared" si="13"/>
        <v>0</v>
      </c>
      <c r="Y44" s="3">
        <f t="shared" ref="Y44" si="91">IF(X43=0,X$14,0)</f>
        <v>0</v>
      </c>
      <c r="Z44" s="65"/>
    </row>
    <row r="45" spans="1:26" x14ac:dyDescent="0.25">
      <c r="A45" s="65"/>
      <c r="B45" s="43">
        <v>28</v>
      </c>
      <c r="C45" s="59">
        <f t="shared" si="1"/>
        <v>0</v>
      </c>
      <c r="D45" s="3">
        <f t="shared" si="22"/>
        <v>0</v>
      </c>
      <c r="E45" s="45">
        <f t="shared" si="2"/>
        <v>0</v>
      </c>
      <c r="F45" s="46">
        <f t="shared" si="0"/>
        <v>0</v>
      </c>
      <c r="G45" s="3">
        <f t="shared" si="14"/>
        <v>30</v>
      </c>
      <c r="H45" s="3">
        <f t="shared" si="3"/>
        <v>0</v>
      </c>
      <c r="I45" s="3">
        <f t="shared" si="4"/>
        <v>0</v>
      </c>
      <c r="J45" s="3">
        <f t="shared" si="15"/>
        <v>30</v>
      </c>
      <c r="K45" s="45">
        <f t="shared" si="5"/>
        <v>788</v>
      </c>
      <c r="L45" s="46">
        <f t="shared" si="6"/>
        <v>2230.215248319455</v>
      </c>
      <c r="M45" s="3">
        <f t="shared" si="16"/>
        <v>0</v>
      </c>
      <c r="N45" s="3">
        <f t="shared" si="7"/>
        <v>41</v>
      </c>
      <c r="O45" s="3">
        <f t="shared" si="8"/>
        <v>2904.1266326814257</v>
      </c>
      <c r="P45" s="3">
        <f t="shared" si="17"/>
        <v>0</v>
      </c>
      <c r="Q45" s="45">
        <f t="shared" si="9"/>
        <v>75</v>
      </c>
      <c r="R45" s="46">
        <f t="shared" si="18"/>
        <v>1113.779529794929</v>
      </c>
      <c r="S45" s="3">
        <f t="shared" ref="S45" si="92">IF(R44=0,R$14,0)</f>
        <v>0</v>
      </c>
      <c r="T45" s="3">
        <f t="shared" si="10"/>
        <v>0</v>
      </c>
      <c r="U45" s="3">
        <f t="shared" si="11"/>
        <v>0</v>
      </c>
      <c r="V45" s="3">
        <f t="shared" ref="V45" si="93">IF(U44=0,U$14,0)</f>
        <v>233</v>
      </c>
      <c r="W45" s="45">
        <f t="shared" si="12"/>
        <v>0</v>
      </c>
      <c r="X45" s="46">
        <f t="shared" si="13"/>
        <v>0</v>
      </c>
      <c r="Y45" s="3">
        <f t="shared" ref="Y45" si="94">IF(X44=0,X$14,0)</f>
        <v>0</v>
      </c>
      <c r="Z45" s="65"/>
    </row>
    <row r="46" spans="1:26" x14ac:dyDescent="0.25">
      <c r="A46" s="65"/>
      <c r="B46" s="43">
        <v>29</v>
      </c>
      <c r="C46" s="59">
        <f t="shared" si="1"/>
        <v>0</v>
      </c>
      <c r="D46" s="3">
        <f t="shared" si="22"/>
        <v>0</v>
      </c>
      <c r="E46" s="45">
        <f t="shared" si="2"/>
        <v>0</v>
      </c>
      <c r="F46" s="46">
        <f t="shared" si="0"/>
        <v>0</v>
      </c>
      <c r="G46" s="3">
        <f t="shared" si="14"/>
        <v>30</v>
      </c>
      <c r="H46" s="3">
        <f t="shared" si="3"/>
        <v>0</v>
      </c>
      <c r="I46" s="3">
        <f t="shared" si="4"/>
        <v>0</v>
      </c>
      <c r="J46" s="3">
        <f t="shared" si="15"/>
        <v>30</v>
      </c>
      <c r="K46" s="45">
        <f t="shared" si="5"/>
        <v>788</v>
      </c>
      <c r="L46" s="46">
        <f t="shared" si="6"/>
        <v>1466.973276748939</v>
      </c>
      <c r="M46" s="3">
        <f t="shared" si="16"/>
        <v>0</v>
      </c>
      <c r="N46" s="3">
        <f t="shared" si="7"/>
        <v>41</v>
      </c>
      <c r="O46" s="3">
        <f t="shared" si="8"/>
        <v>2910.8454098927828</v>
      </c>
      <c r="P46" s="3">
        <f t="shared" si="17"/>
        <v>0</v>
      </c>
      <c r="Q46" s="45">
        <f t="shared" si="9"/>
        <v>75</v>
      </c>
      <c r="R46" s="46">
        <f t="shared" si="18"/>
        <v>1054.3612227418528</v>
      </c>
      <c r="S46" s="3">
        <f t="shared" ref="S46" si="95">IF(R45=0,R$14,0)</f>
        <v>0</v>
      </c>
      <c r="T46" s="3">
        <f t="shared" si="10"/>
        <v>0</v>
      </c>
      <c r="U46" s="3">
        <f t="shared" si="11"/>
        <v>0</v>
      </c>
      <c r="V46" s="3">
        <f t="shared" ref="V46" si="96">IF(U45=0,U$14,0)</f>
        <v>233</v>
      </c>
      <c r="W46" s="45">
        <f t="shared" si="12"/>
        <v>0</v>
      </c>
      <c r="X46" s="46">
        <f t="shared" si="13"/>
        <v>0</v>
      </c>
      <c r="Y46" s="3">
        <f t="shared" ref="Y46" si="97">IF(X45=0,X$14,0)</f>
        <v>0</v>
      </c>
      <c r="Z46" s="65"/>
    </row>
    <row r="47" spans="1:26" x14ac:dyDescent="0.25">
      <c r="A47" s="65"/>
      <c r="B47" s="43">
        <v>30</v>
      </c>
      <c r="C47" s="59">
        <f t="shared" si="1"/>
        <v>0</v>
      </c>
      <c r="D47" s="3">
        <f t="shared" si="22"/>
        <v>0</v>
      </c>
      <c r="E47" s="45">
        <f t="shared" si="2"/>
        <v>0</v>
      </c>
      <c r="F47" s="46">
        <f t="shared" si="0"/>
        <v>0</v>
      </c>
      <c r="G47" s="3">
        <f t="shared" si="14"/>
        <v>30</v>
      </c>
      <c r="H47" s="3">
        <f t="shared" si="3"/>
        <v>0</v>
      </c>
      <c r="I47" s="3">
        <f t="shared" si="4"/>
        <v>0</v>
      </c>
      <c r="J47" s="3">
        <f t="shared" si="15"/>
        <v>30</v>
      </c>
      <c r="K47" s="45">
        <f t="shared" si="5"/>
        <v>788</v>
      </c>
      <c r="L47" s="46">
        <f t="shared" si="6"/>
        <v>690.62898466646254</v>
      </c>
      <c r="M47" s="3">
        <f t="shared" si="16"/>
        <v>0</v>
      </c>
      <c r="N47" s="3">
        <f t="shared" si="7"/>
        <v>41</v>
      </c>
      <c r="O47" s="3">
        <f t="shared" si="8"/>
        <v>2917.6761667243291</v>
      </c>
      <c r="P47" s="3">
        <f t="shared" si="17"/>
        <v>0</v>
      </c>
      <c r="Q47" s="45">
        <f t="shared" si="9"/>
        <v>75</v>
      </c>
      <c r="R47" s="46">
        <f t="shared" si="18"/>
        <v>994.0516410829805</v>
      </c>
      <c r="S47" s="3">
        <f t="shared" ref="S47" si="98">IF(R46=0,R$14,0)</f>
        <v>0</v>
      </c>
      <c r="T47" s="3">
        <f t="shared" si="10"/>
        <v>0</v>
      </c>
      <c r="U47" s="3">
        <f t="shared" si="11"/>
        <v>0</v>
      </c>
      <c r="V47" s="3">
        <f t="shared" ref="V47" si="99">IF(U46=0,U$14,0)</f>
        <v>233</v>
      </c>
      <c r="W47" s="45">
        <f t="shared" si="12"/>
        <v>0</v>
      </c>
      <c r="X47" s="46">
        <f t="shared" si="13"/>
        <v>0</v>
      </c>
      <c r="Y47" s="3">
        <f t="shared" ref="Y47" si="100">IF(X46=0,X$14,0)</f>
        <v>0</v>
      </c>
      <c r="Z47" s="65"/>
    </row>
    <row r="48" spans="1:26" x14ac:dyDescent="0.25">
      <c r="A48" s="65"/>
      <c r="B48" s="43">
        <v>31</v>
      </c>
      <c r="C48" s="59">
        <f t="shared" si="1"/>
        <v>0</v>
      </c>
      <c r="D48" s="3">
        <f t="shared" si="22"/>
        <v>0</v>
      </c>
      <c r="E48" s="45">
        <f t="shared" si="2"/>
        <v>0</v>
      </c>
      <c r="F48" s="46">
        <f t="shared" si="0"/>
        <v>0</v>
      </c>
      <c r="G48" s="3">
        <f t="shared" si="14"/>
        <v>30</v>
      </c>
      <c r="H48" s="3">
        <f t="shared" si="3"/>
        <v>0</v>
      </c>
      <c r="I48" s="3">
        <f t="shared" si="4"/>
        <v>0</v>
      </c>
      <c r="J48" s="3">
        <f t="shared" si="15"/>
        <v>30</v>
      </c>
      <c r="K48" s="45">
        <f t="shared" si="5"/>
        <v>690.62898466646254</v>
      </c>
      <c r="L48" s="46">
        <f t="shared" si="6"/>
        <v>0</v>
      </c>
      <c r="M48" s="3">
        <f t="shared" si="16"/>
        <v>0</v>
      </c>
      <c r="N48" s="3">
        <f t="shared" si="7"/>
        <v>138.37101533353746</v>
      </c>
      <c r="O48" s="3">
        <f t="shared" si="8"/>
        <v>2825.6269039139715</v>
      </c>
      <c r="P48" s="3">
        <f t="shared" si="17"/>
        <v>0</v>
      </c>
      <c r="Q48" s="45">
        <f t="shared" si="9"/>
        <v>75</v>
      </c>
      <c r="R48" s="46">
        <f t="shared" si="18"/>
        <v>932.83741569922506</v>
      </c>
      <c r="S48" s="3">
        <f t="shared" ref="S48" si="101">IF(R47=0,R$14,0)</f>
        <v>0</v>
      </c>
      <c r="T48" s="3">
        <f t="shared" si="10"/>
        <v>0</v>
      </c>
      <c r="U48" s="3">
        <f t="shared" si="11"/>
        <v>0</v>
      </c>
      <c r="V48" s="3">
        <f t="shared" ref="V48" si="102">IF(U47=0,U$14,0)</f>
        <v>233</v>
      </c>
      <c r="W48" s="45">
        <f t="shared" si="12"/>
        <v>0</v>
      </c>
      <c r="X48" s="46">
        <f t="shared" si="13"/>
        <v>0</v>
      </c>
      <c r="Y48" s="3">
        <f t="shared" ref="Y48" si="103">IF(X47=0,X$14,0)</f>
        <v>0</v>
      </c>
      <c r="Z48" s="65"/>
    </row>
    <row r="49" spans="1:26" x14ac:dyDescent="0.25">
      <c r="A49" s="65"/>
      <c r="B49" s="43">
        <v>32</v>
      </c>
      <c r="C49" s="59">
        <f t="shared" si="1"/>
        <v>0</v>
      </c>
      <c r="D49" s="3">
        <f t="shared" si="22"/>
        <v>0</v>
      </c>
      <c r="E49" s="45">
        <f t="shared" si="2"/>
        <v>0</v>
      </c>
      <c r="F49" s="46">
        <f t="shared" si="0"/>
        <v>0</v>
      </c>
      <c r="G49" s="3">
        <f t="shared" si="14"/>
        <v>30</v>
      </c>
      <c r="H49" s="3">
        <f t="shared" si="3"/>
        <v>0</v>
      </c>
      <c r="I49" s="3">
        <f t="shared" si="4"/>
        <v>0</v>
      </c>
      <c r="J49" s="3">
        <f t="shared" si="15"/>
        <v>30</v>
      </c>
      <c r="K49" s="45">
        <f t="shared" si="5"/>
        <v>0</v>
      </c>
      <c r="L49" s="46">
        <f t="shared" si="6"/>
        <v>0</v>
      </c>
      <c r="M49" s="3">
        <f t="shared" si="16"/>
        <v>150</v>
      </c>
      <c r="N49" s="3">
        <f t="shared" si="7"/>
        <v>829</v>
      </c>
      <c r="O49" s="3">
        <f t="shared" si="8"/>
        <v>2029.9040189792042</v>
      </c>
      <c r="P49" s="3">
        <f t="shared" si="17"/>
        <v>0</v>
      </c>
      <c r="Q49" s="45">
        <f t="shared" si="9"/>
        <v>75</v>
      </c>
      <c r="R49" s="46">
        <f t="shared" si="18"/>
        <v>870.70497693471339</v>
      </c>
      <c r="S49" s="3">
        <f t="shared" ref="S49" si="104">IF(R48=0,R$14,0)</f>
        <v>0</v>
      </c>
      <c r="T49" s="3">
        <f t="shared" si="10"/>
        <v>0</v>
      </c>
      <c r="U49" s="3">
        <f t="shared" si="11"/>
        <v>0</v>
      </c>
      <c r="V49" s="3">
        <f t="shared" ref="V49" si="105">IF(U48=0,U$14,0)</f>
        <v>233</v>
      </c>
      <c r="W49" s="45">
        <f t="shared" si="12"/>
        <v>0</v>
      </c>
      <c r="X49" s="46">
        <f t="shared" si="13"/>
        <v>0</v>
      </c>
      <c r="Y49" s="3">
        <f t="shared" ref="Y49" si="106">IF(X48=0,X$14,0)</f>
        <v>0</v>
      </c>
      <c r="Z49" s="65"/>
    </row>
    <row r="50" spans="1:26" x14ac:dyDescent="0.25">
      <c r="A50" s="65"/>
      <c r="B50" s="43">
        <v>33</v>
      </c>
      <c r="C50" s="59">
        <f t="shared" si="1"/>
        <v>0</v>
      </c>
      <c r="D50" s="3">
        <f t="shared" si="22"/>
        <v>0</v>
      </c>
      <c r="E50" s="45">
        <f t="shared" si="2"/>
        <v>0</v>
      </c>
      <c r="F50" s="46">
        <f t="shared" si="0"/>
        <v>0</v>
      </c>
      <c r="G50" s="3">
        <f t="shared" si="14"/>
        <v>30</v>
      </c>
      <c r="H50" s="3">
        <f t="shared" si="3"/>
        <v>0</v>
      </c>
      <c r="I50" s="3">
        <f t="shared" si="4"/>
        <v>0</v>
      </c>
      <c r="J50" s="3">
        <f t="shared" si="15"/>
        <v>30</v>
      </c>
      <c r="K50" s="45">
        <f t="shared" si="5"/>
        <v>0</v>
      </c>
      <c r="L50" s="46">
        <f t="shared" si="6"/>
        <v>0</v>
      </c>
      <c r="M50" s="3">
        <f t="shared" si="16"/>
        <v>150</v>
      </c>
      <c r="N50" s="3">
        <f t="shared" si="7"/>
        <v>829</v>
      </c>
      <c r="O50" s="3">
        <f t="shared" si="8"/>
        <v>1220.9190859621908</v>
      </c>
      <c r="P50" s="3">
        <f t="shared" si="17"/>
        <v>0</v>
      </c>
      <c r="Q50" s="45">
        <f t="shared" si="9"/>
        <v>75</v>
      </c>
      <c r="R50" s="46">
        <f t="shared" si="18"/>
        <v>807.64055158873396</v>
      </c>
      <c r="S50" s="3">
        <f t="shared" ref="S50" si="107">IF(R49=0,R$14,0)</f>
        <v>0</v>
      </c>
      <c r="T50" s="3">
        <f t="shared" si="10"/>
        <v>0</v>
      </c>
      <c r="U50" s="3">
        <f t="shared" si="11"/>
        <v>0</v>
      </c>
      <c r="V50" s="3">
        <f t="shared" ref="V50" si="108">IF(U49=0,U$14,0)</f>
        <v>233</v>
      </c>
      <c r="W50" s="45">
        <f t="shared" si="12"/>
        <v>0</v>
      </c>
      <c r="X50" s="46">
        <f t="shared" si="13"/>
        <v>0</v>
      </c>
      <c r="Y50" s="3">
        <f t="shared" ref="Y50" si="109">IF(X49=0,X$14,0)</f>
        <v>0</v>
      </c>
      <c r="Z50" s="65"/>
    </row>
    <row r="51" spans="1:26" x14ac:dyDescent="0.25">
      <c r="A51" s="65"/>
      <c r="B51" s="43">
        <v>34</v>
      </c>
      <c r="C51" s="59">
        <f t="shared" si="1"/>
        <v>0</v>
      </c>
      <c r="D51" s="3">
        <f t="shared" si="22"/>
        <v>0</v>
      </c>
      <c r="E51" s="45">
        <f t="shared" si="2"/>
        <v>0</v>
      </c>
      <c r="F51" s="46">
        <f t="shared" si="0"/>
        <v>0</v>
      </c>
      <c r="G51" s="3">
        <f t="shared" si="14"/>
        <v>30</v>
      </c>
      <c r="H51" s="3">
        <f t="shared" si="3"/>
        <v>0</v>
      </c>
      <c r="I51" s="3">
        <f t="shared" si="4"/>
        <v>0</v>
      </c>
      <c r="J51" s="3">
        <f t="shared" si="15"/>
        <v>30</v>
      </c>
      <c r="K51" s="45">
        <f t="shared" si="5"/>
        <v>0</v>
      </c>
      <c r="L51" s="46">
        <f t="shared" si="6"/>
        <v>0</v>
      </c>
      <c r="M51" s="3">
        <f t="shared" si="16"/>
        <v>150</v>
      </c>
      <c r="N51" s="3">
        <f t="shared" si="7"/>
        <v>829</v>
      </c>
      <c r="O51" s="3">
        <f t="shared" si="8"/>
        <v>398.45107072822731</v>
      </c>
      <c r="P51" s="3">
        <f t="shared" si="17"/>
        <v>0</v>
      </c>
      <c r="Q51" s="45">
        <f t="shared" si="9"/>
        <v>75</v>
      </c>
      <c r="R51" s="46">
        <f t="shared" si="18"/>
        <v>743.63015986256494</v>
      </c>
      <c r="S51" s="3">
        <f t="shared" ref="S51" si="110">IF(R50=0,R$14,0)</f>
        <v>0</v>
      </c>
      <c r="T51" s="3">
        <f t="shared" si="10"/>
        <v>0</v>
      </c>
      <c r="U51" s="3">
        <f t="shared" si="11"/>
        <v>0</v>
      </c>
      <c r="V51" s="3">
        <f t="shared" ref="V51" si="111">IF(U50=0,U$14,0)</f>
        <v>233</v>
      </c>
      <c r="W51" s="45">
        <f t="shared" si="12"/>
        <v>0</v>
      </c>
      <c r="X51" s="46">
        <f t="shared" si="13"/>
        <v>0</v>
      </c>
      <c r="Y51" s="3">
        <f t="shared" ref="Y51" si="112">IF(X50=0,X$14,0)</f>
        <v>0</v>
      </c>
      <c r="Z51" s="65"/>
    </row>
    <row r="52" spans="1:26" x14ac:dyDescent="0.25">
      <c r="A52" s="65"/>
      <c r="B52" s="43">
        <v>35</v>
      </c>
      <c r="C52" s="59">
        <f t="shared" si="1"/>
        <v>0</v>
      </c>
      <c r="D52" s="3">
        <f t="shared" si="22"/>
        <v>0</v>
      </c>
      <c r="E52" s="45">
        <f t="shared" si="2"/>
        <v>0</v>
      </c>
      <c r="F52" s="46">
        <f t="shared" si="0"/>
        <v>0</v>
      </c>
      <c r="G52" s="3">
        <f t="shared" si="14"/>
        <v>30</v>
      </c>
      <c r="H52" s="3">
        <f t="shared" si="3"/>
        <v>0</v>
      </c>
      <c r="I52" s="3">
        <f t="shared" si="4"/>
        <v>0</v>
      </c>
      <c r="J52" s="3">
        <f t="shared" si="15"/>
        <v>30</v>
      </c>
      <c r="K52" s="45">
        <f t="shared" si="5"/>
        <v>0</v>
      </c>
      <c r="L52" s="46">
        <f t="shared" si="6"/>
        <v>0</v>
      </c>
      <c r="M52" s="3">
        <f t="shared" si="16"/>
        <v>150</v>
      </c>
      <c r="N52" s="3">
        <f t="shared" si="7"/>
        <v>398.45107072822731</v>
      </c>
      <c r="O52" s="3">
        <f t="shared" si="8"/>
        <v>0</v>
      </c>
      <c r="P52" s="3">
        <f t="shared" si="17"/>
        <v>0</v>
      </c>
      <c r="Q52" s="45">
        <f t="shared" si="9"/>
        <v>505.54892927177269</v>
      </c>
      <c r="R52" s="46">
        <f t="shared" si="18"/>
        <v>241.65244904965411</v>
      </c>
      <c r="S52" s="3">
        <f t="shared" ref="S52" si="113">IF(R51=0,R$14,0)</f>
        <v>0</v>
      </c>
      <c r="T52" s="3">
        <f t="shared" si="10"/>
        <v>0</v>
      </c>
      <c r="U52" s="3">
        <f t="shared" si="11"/>
        <v>0</v>
      </c>
      <c r="V52" s="3">
        <f t="shared" ref="V52" si="114">IF(U51=0,U$14,0)</f>
        <v>233</v>
      </c>
      <c r="W52" s="45">
        <f t="shared" si="12"/>
        <v>0</v>
      </c>
      <c r="X52" s="46">
        <f t="shared" si="13"/>
        <v>0</v>
      </c>
      <c r="Y52" s="3">
        <f t="shared" ref="Y52" si="115">IF(X51=0,X$14,0)</f>
        <v>0</v>
      </c>
      <c r="Z52" s="65"/>
    </row>
    <row r="53" spans="1:26" s="51" customFormat="1" x14ac:dyDescent="0.25">
      <c r="A53" s="75"/>
      <c r="B53" s="47">
        <v>36</v>
      </c>
      <c r="C53" s="60">
        <f t="shared" si="1"/>
        <v>0</v>
      </c>
      <c r="D53" s="48">
        <f t="shared" si="22"/>
        <v>0</v>
      </c>
      <c r="E53" s="49">
        <f t="shared" si="2"/>
        <v>0</v>
      </c>
      <c r="F53" s="50">
        <f t="shared" si="0"/>
        <v>0</v>
      </c>
      <c r="G53" s="48">
        <f t="shared" si="14"/>
        <v>30</v>
      </c>
      <c r="H53" s="48">
        <f t="shared" si="3"/>
        <v>0</v>
      </c>
      <c r="I53" s="48">
        <f t="shared" si="4"/>
        <v>0</v>
      </c>
      <c r="J53" s="48">
        <f t="shared" si="15"/>
        <v>30</v>
      </c>
      <c r="K53" s="49">
        <f t="shared" si="5"/>
        <v>0</v>
      </c>
      <c r="L53" s="50">
        <f t="shared" si="6"/>
        <v>0</v>
      </c>
      <c r="M53" s="48">
        <f t="shared" si="16"/>
        <v>150</v>
      </c>
      <c r="N53" s="48">
        <f t="shared" si="7"/>
        <v>0</v>
      </c>
      <c r="O53" s="48">
        <f t="shared" si="8"/>
        <v>0</v>
      </c>
      <c r="P53" s="48">
        <f t="shared" si="17"/>
        <v>41</v>
      </c>
      <c r="Q53" s="49">
        <f t="shared" si="9"/>
        <v>241.65244904965411</v>
      </c>
      <c r="R53" s="50">
        <f t="shared" si="18"/>
        <v>0</v>
      </c>
      <c r="S53" s="48">
        <f t="shared" ref="S53" si="116">IF(R52=0,R$14,0)</f>
        <v>0</v>
      </c>
      <c r="T53" s="48">
        <f t="shared" si="10"/>
        <v>0</v>
      </c>
      <c r="U53" s="48">
        <f t="shared" si="11"/>
        <v>0</v>
      </c>
      <c r="V53" s="48">
        <f t="shared" ref="V53" si="117">IF(U52=0,U$14,0)</f>
        <v>233</v>
      </c>
      <c r="W53" s="49">
        <f t="shared" si="12"/>
        <v>0</v>
      </c>
      <c r="X53" s="50">
        <f t="shared" si="13"/>
        <v>0</v>
      </c>
      <c r="Y53" s="48">
        <f t="shared" ref="Y53" si="118">IF(X52=0,X$14,0)</f>
        <v>0</v>
      </c>
      <c r="Z53" s="75"/>
    </row>
    <row r="54" spans="1:26" x14ac:dyDescent="0.25">
      <c r="A54" s="65"/>
      <c r="B54" s="43">
        <v>37</v>
      </c>
      <c r="C54" s="59">
        <f t="shared" si="1"/>
        <v>0</v>
      </c>
      <c r="D54" s="3">
        <f t="shared" si="22"/>
        <v>0</v>
      </c>
      <c r="E54" s="45">
        <f t="shared" si="2"/>
        <v>0</v>
      </c>
      <c r="F54" s="46">
        <f t="shared" si="0"/>
        <v>0</v>
      </c>
      <c r="G54" s="3">
        <f t="shared" si="14"/>
        <v>30</v>
      </c>
      <c r="H54" s="3">
        <f t="shared" si="3"/>
        <v>0</v>
      </c>
      <c r="I54" s="3">
        <f t="shared" si="4"/>
        <v>0</v>
      </c>
      <c r="J54" s="3">
        <f t="shared" si="15"/>
        <v>30</v>
      </c>
      <c r="K54" s="45">
        <f t="shared" si="5"/>
        <v>0</v>
      </c>
      <c r="L54" s="46">
        <f t="shared" si="6"/>
        <v>0</v>
      </c>
      <c r="M54" s="3">
        <f t="shared" si="16"/>
        <v>150</v>
      </c>
      <c r="N54" s="3">
        <f t="shared" si="7"/>
        <v>0</v>
      </c>
      <c r="O54" s="3">
        <f t="shared" si="8"/>
        <v>0</v>
      </c>
      <c r="P54" s="3">
        <f t="shared" si="17"/>
        <v>41</v>
      </c>
      <c r="Q54" s="45">
        <f t="shared" si="9"/>
        <v>0</v>
      </c>
      <c r="R54" s="46">
        <f t="shared" si="18"/>
        <v>0</v>
      </c>
      <c r="S54" s="3">
        <f t="shared" ref="S54" si="119">IF(R53=0,R$14,0)</f>
        <v>75</v>
      </c>
      <c r="T54" s="3">
        <f t="shared" si="10"/>
        <v>0</v>
      </c>
      <c r="U54" s="3">
        <f t="shared" si="11"/>
        <v>0</v>
      </c>
      <c r="V54" s="3">
        <f t="shared" ref="V54" si="120">IF(U53=0,U$14,0)</f>
        <v>233</v>
      </c>
      <c r="W54" s="45">
        <f t="shared" si="12"/>
        <v>0</v>
      </c>
      <c r="X54" s="46">
        <f t="shared" si="13"/>
        <v>0</v>
      </c>
      <c r="Y54" s="3">
        <f t="shared" ref="Y54" si="121">IF(X53=0,X$14,0)</f>
        <v>0</v>
      </c>
      <c r="Z54" s="65"/>
    </row>
    <row r="55" spans="1:26" x14ac:dyDescent="0.25">
      <c r="A55" s="65"/>
      <c r="B55" s="43">
        <v>38</v>
      </c>
      <c r="C55" s="59">
        <f t="shared" si="1"/>
        <v>0</v>
      </c>
      <c r="D55" s="3">
        <f t="shared" si="22"/>
        <v>0</v>
      </c>
      <c r="E55" s="45">
        <f t="shared" si="2"/>
        <v>0</v>
      </c>
      <c r="F55" s="46">
        <f t="shared" si="0"/>
        <v>0</v>
      </c>
      <c r="G55" s="3">
        <f t="shared" si="14"/>
        <v>30</v>
      </c>
      <c r="H55" s="3">
        <f t="shared" si="3"/>
        <v>0</v>
      </c>
      <c r="I55" s="3">
        <f t="shared" si="4"/>
        <v>0</v>
      </c>
      <c r="J55" s="3">
        <f t="shared" si="15"/>
        <v>30</v>
      </c>
      <c r="K55" s="45">
        <f t="shared" si="5"/>
        <v>0</v>
      </c>
      <c r="L55" s="46">
        <f t="shared" si="6"/>
        <v>0</v>
      </c>
      <c r="M55" s="3">
        <f t="shared" si="16"/>
        <v>150</v>
      </c>
      <c r="N55" s="3">
        <f t="shared" si="7"/>
        <v>0</v>
      </c>
      <c r="O55" s="3">
        <f t="shared" si="8"/>
        <v>0</v>
      </c>
      <c r="P55" s="3">
        <f t="shared" si="17"/>
        <v>41</v>
      </c>
      <c r="Q55" s="45">
        <f t="shared" si="9"/>
        <v>0</v>
      </c>
      <c r="R55" s="46">
        <f t="shared" si="18"/>
        <v>0</v>
      </c>
      <c r="S55" s="3">
        <f t="shared" ref="S55" si="122">IF(R54=0,R$14,0)</f>
        <v>75</v>
      </c>
      <c r="T55" s="3">
        <f t="shared" si="10"/>
        <v>0</v>
      </c>
      <c r="U55" s="3">
        <f t="shared" si="11"/>
        <v>0</v>
      </c>
      <c r="V55" s="3">
        <f t="shared" ref="V55" si="123">IF(U54=0,U$14,0)</f>
        <v>233</v>
      </c>
      <c r="W55" s="45">
        <f t="shared" si="12"/>
        <v>0</v>
      </c>
      <c r="X55" s="46">
        <f t="shared" si="13"/>
        <v>0</v>
      </c>
      <c r="Y55" s="3">
        <f t="shared" ref="Y55" si="124">IF(X54=0,X$14,0)</f>
        <v>0</v>
      </c>
      <c r="Z55" s="65"/>
    </row>
    <row r="56" spans="1:26" x14ac:dyDescent="0.25">
      <c r="A56" s="65"/>
      <c r="B56" s="43">
        <v>39</v>
      </c>
      <c r="C56" s="59">
        <f t="shared" si="1"/>
        <v>0</v>
      </c>
      <c r="D56" s="3">
        <f t="shared" si="22"/>
        <v>0</v>
      </c>
      <c r="E56" s="45">
        <f t="shared" si="2"/>
        <v>0</v>
      </c>
      <c r="F56" s="46">
        <f t="shared" si="0"/>
        <v>0</v>
      </c>
      <c r="G56" s="3">
        <f t="shared" si="14"/>
        <v>30</v>
      </c>
      <c r="H56" s="3">
        <f t="shared" si="3"/>
        <v>0</v>
      </c>
      <c r="I56" s="3">
        <f t="shared" si="4"/>
        <v>0</v>
      </c>
      <c r="J56" s="3">
        <f t="shared" si="15"/>
        <v>30</v>
      </c>
      <c r="K56" s="45">
        <f t="shared" si="5"/>
        <v>0</v>
      </c>
      <c r="L56" s="46">
        <f t="shared" si="6"/>
        <v>0</v>
      </c>
      <c r="M56" s="3">
        <f t="shared" si="16"/>
        <v>150</v>
      </c>
      <c r="N56" s="3">
        <f t="shared" si="7"/>
        <v>0</v>
      </c>
      <c r="O56" s="3">
        <f t="shared" si="8"/>
        <v>0</v>
      </c>
      <c r="P56" s="3">
        <f t="shared" si="17"/>
        <v>41</v>
      </c>
      <c r="Q56" s="45">
        <f t="shared" si="9"/>
        <v>0</v>
      </c>
      <c r="R56" s="46">
        <f t="shared" si="18"/>
        <v>0</v>
      </c>
      <c r="S56" s="3">
        <f t="shared" ref="S56" si="125">IF(R55=0,R$14,0)</f>
        <v>75</v>
      </c>
      <c r="T56" s="3">
        <f t="shared" si="10"/>
        <v>0</v>
      </c>
      <c r="U56" s="3">
        <f t="shared" si="11"/>
        <v>0</v>
      </c>
      <c r="V56" s="3">
        <f t="shared" ref="V56" si="126">IF(U55=0,U$14,0)</f>
        <v>233</v>
      </c>
      <c r="W56" s="45">
        <f t="shared" si="12"/>
        <v>0</v>
      </c>
      <c r="X56" s="46">
        <f t="shared" si="13"/>
        <v>0</v>
      </c>
      <c r="Y56" s="3">
        <f t="shared" ref="Y56" si="127">IF(X55=0,X$14,0)</f>
        <v>0</v>
      </c>
      <c r="Z56" s="65"/>
    </row>
    <row r="57" spans="1:26" x14ac:dyDescent="0.25">
      <c r="A57" s="65"/>
      <c r="B57" s="43">
        <v>40</v>
      </c>
      <c r="C57" s="59">
        <f t="shared" si="1"/>
        <v>0</v>
      </c>
      <c r="D57" s="3">
        <f t="shared" si="22"/>
        <v>0</v>
      </c>
      <c r="E57" s="45">
        <f t="shared" si="2"/>
        <v>0</v>
      </c>
      <c r="F57" s="46">
        <f t="shared" si="0"/>
        <v>0</v>
      </c>
      <c r="G57" s="3">
        <f t="shared" si="14"/>
        <v>30</v>
      </c>
      <c r="H57" s="3">
        <f t="shared" si="3"/>
        <v>0</v>
      </c>
      <c r="I57" s="3">
        <f t="shared" si="4"/>
        <v>0</v>
      </c>
      <c r="J57" s="3">
        <f t="shared" si="15"/>
        <v>30</v>
      </c>
      <c r="K57" s="45">
        <f t="shared" si="5"/>
        <v>0</v>
      </c>
      <c r="L57" s="46">
        <f t="shared" si="6"/>
        <v>0</v>
      </c>
      <c r="M57" s="3">
        <f t="shared" si="16"/>
        <v>150</v>
      </c>
      <c r="N57" s="3">
        <f t="shared" si="7"/>
        <v>0</v>
      </c>
      <c r="O57" s="3">
        <f t="shared" si="8"/>
        <v>0</v>
      </c>
      <c r="P57" s="3">
        <f t="shared" si="17"/>
        <v>41</v>
      </c>
      <c r="Q57" s="45">
        <f t="shared" si="9"/>
        <v>0</v>
      </c>
      <c r="R57" s="46">
        <f t="shared" si="18"/>
        <v>0</v>
      </c>
      <c r="S57" s="3">
        <f t="shared" ref="S57" si="128">IF(R56=0,R$14,0)</f>
        <v>75</v>
      </c>
      <c r="T57" s="3">
        <f t="shared" si="10"/>
        <v>0</v>
      </c>
      <c r="U57" s="3">
        <f t="shared" si="11"/>
        <v>0</v>
      </c>
      <c r="V57" s="3">
        <f t="shared" ref="V57" si="129">IF(U56=0,U$14,0)</f>
        <v>233</v>
      </c>
      <c r="W57" s="45">
        <f t="shared" si="12"/>
        <v>0</v>
      </c>
      <c r="X57" s="46">
        <f t="shared" si="13"/>
        <v>0</v>
      </c>
      <c r="Y57" s="3">
        <f t="shared" ref="Y57" si="130">IF(X56=0,X$14,0)</f>
        <v>0</v>
      </c>
      <c r="Z57" s="65"/>
    </row>
    <row r="58" spans="1:26" x14ac:dyDescent="0.25">
      <c r="A58" s="65"/>
      <c r="B58" s="43">
        <v>41</v>
      </c>
      <c r="C58" s="59">
        <f t="shared" si="1"/>
        <v>0</v>
      </c>
      <c r="D58" s="3">
        <f t="shared" si="22"/>
        <v>0</v>
      </c>
      <c r="E58" s="45">
        <f t="shared" si="2"/>
        <v>0</v>
      </c>
      <c r="F58" s="46">
        <f t="shared" si="0"/>
        <v>0</v>
      </c>
      <c r="G58" s="3">
        <f t="shared" si="14"/>
        <v>30</v>
      </c>
      <c r="H58" s="3">
        <f t="shared" si="3"/>
        <v>0</v>
      </c>
      <c r="I58" s="3">
        <f t="shared" si="4"/>
        <v>0</v>
      </c>
      <c r="J58" s="3">
        <f t="shared" si="15"/>
        <v>30</v>
      </c>
      <c r="K58" s="45">
        <f t="shared" si="5"/>
        <v>0</v>
      </c>
      <c r="L58" s="46">
        <f t="shared" si="6"/>
        <v>0</v>
      </c>
      <c r="M58" s="3">
        <f t="shared" si="16"/>
        <v>150</v>
      </c>
      <c r="N58" s="3">
        <f t="shared" si="7"/>
        <v>0</v>
      </c>
      <c r="O58" s="3">
        <f t="shared" si="8"/>
        <v>0</v>
      </c>
      <c r="P58" s="3">
        <f t="shared" si="17"/>
        <v>41</v>
      </c>
      <c r="Q58" s="45">
        <f t="shared" si="9"/>
        <v>0</v>
      </c>
      <c r="R58" s="46">
        <f t="shared" si="18"/>
        <v>0</v>
      </c>
      <c r="S58" s="3">
        <f t="shared" ref="S58" si="131">IF(R57=0,R$14,0)</f>
        <v>75</v>
      </c>
      <c r="T58" s="3">
        <f t="shared" si="10"/>
        <v>0</v>
      </c>
      <c r="U58" s="3">
        <f t="shared" si="11"/>
        <v>0</v>
      </c>
      <c r="V58" s="3">
        <f t="shared" ref="V58" si="132">IF(U57=0,U$14,0)</f>
        <v>233</v>
      </c>
      <c r="W58" s="45">
        <f t="shared" si="12"/>
        <v>0</v>
      </c>
      <c r="X58" s="46">
        <f t="shared" si="13"/>
        <v>0</v>
      </c>
      <c r="Y58" s="3">
        <f t="shared" ref="Y58" si="133">IF(X57=0,X$14,0)</f>
        <v>0</v>
      </c>
      <c r="Z58" s="65"/>
    </row>
    <row r="59" spans="1:26" x14ac:dyDescent="0.25">
      <c r="A59" s="65"/>
      <c r="B59" s="43">
        <v>42</v>
      </c>
      <c r="C59" s="59">
        <f t="shared" si="1"/>
        <v>0</v>
      </c>
      <c r="D59" s="3">
        <f t="shared" si="22"/>
        <v>0</v>
      </c>
      <c r="E59" s="45">
        <f t="shared" si="2"/>
        <v>0</v>
      </c>
      <c r="F59" s="46">
        <f t="shared" si="0"/>
        <v>0</v>
      </c>
      <c r="G59" s="3">
        <f t="shared" si="14"/>
        <v>30</v>
      </c>
      <c r="H59" s="3">
        <f t="shared" si="3"/>
        <v>0</v>
      </c>
      <c r="I59" s="3">
        <f t="shared" si="4"/>
        <v>0</v>
      </c>
      <c r="J59" s="3">
        <f t="shared" si="15"/>
        <v>30</v>
      </c>
      <c r="K59" s="45">
        <f t="shared" si="5"/>
        <v>0</v>
      </c>
      <c r="L59" s="46">
        <f t="shared" si="6"/>
        <v>0</v>
      </c>
      <c r="M59" s="3">
        <f t="shared" si="16"/>
        <v>150</v>
      </c>
      <c r="N59" s="3">
        <f t="shared" si="7"/>
        <v>0</v>
      </c>
      <c r="O59" s="3">
        <f t="shared" si="8"/>
        <v>0</v>
      </c>
      <c r="P59" s="3">
        <f t="shared" si="17"/>
        <v>41</v>
      </c>
      <c r="Q59" s="45">
        <f t="shared" si="9"/>
        <v>0</v>
      </c>
      <c r="R59" s="46">
        <f t="shared" si="18"/>
        <v>0</v>
      </c>
      <c r="S59" s="3">
        <f t="shared" ref="S59" si="134">IF(R58=0,R$14,0)</f>
        <v>75</v>
      </c>
      <c r="T59" s="3">
        <f t="shared" si="10"/>
        <v>0</v>
      </c>
      <c r="U59" s="3">
        <f t="shared" si="11"/>
        <v>0</v>
      </c>
      <c r="V59" s="3">
        <f t="shared" ref="V59" si="135">IF(U58=0,U$14,0)</f>
        <v>233</v>
      </c>
      <c r="W59" s="45">
        <f t="shared" si="12"/>
        <v>0</v>
      </c>
      <c r="X59" s="46">
        <f t="shared" si="13"/>
        <v>0</v>
      </c>
      <c r="Y59" s="3">
        <f t="shared" ref="Y59" si="136">IF(X58=0,X$14,0)</f>
        <v>0</v>
      </c>
      <c r="Z59" s="65"/>
    </row>
    <row r="60" spans="1:26" x14ac:dyDescent="0.25">
      <c r="A60" s="65"/>
      <c r="B60" s="43">
        <v>43</v>
      </c>
      <c r="C60" s="59">
        <f t="shared" si="1"/>
        <v>0</v>
      </c>
      <c r="D60" s="3">
        <f t="shared" si="22"/>
        <v>0</v>
      </c>
      <c r="E60" s="45">
        <f t="shared" si="2"/>
        <v>0</v>
      </c>
      <c r="F60" s="46">
        <f t="shared" si="0"/>
        <v>0</v>
      </c>
      <c r="G60" s="3">
        <f t="shared" si="14"/>
        <v>30</v>
      </c>
      <c r="H60" s="3">
        <f t="shared" si="3"/>
        <v>0</v>
      </c>
      <c r="I60" s="3">
        <f t="shared" si="4"/>
        <v>0</v>
      </c>
      <c r="J60" s="3">
        <f t="shared" si="15"/>
        <v>30</v>
      </c>
      <c r="K60" s="45">
        <f t="shared" si="5"/>
        <v>0</v>
      </c>
      <c r="L60" s="46">
        <f t="shared" si="6"/>
        <v>0</v>
      </c>
      <c r="M60" s="3">
        <f t="shared" si="16"/>
        <v>150</v>
      </c>
      <c r="N60" s="3">
        <f t="shared" si="7"/>
        <v>0</v>
      </c>
      <c r="O60" s="3">
        <f t="shared" si="8"/>
        <v>0</v>
      </c>
      <c r="P60" s="3">
        <f t="shared" si="17"/>
        <v>41</v>
      </c>
      <c r="Q60" s="45">
        <f t="shared" si="9"/>
        <v>0</v>
      </c>
      <c r="R60" s="46">
        <f t="shared" si="18"/>
        <v>0</v>
      </c>
      <c r="S60" s="3">
        <f t="shared" ref="S60" si="137">IF(R59=0,R$14,0)</f>
        <v>75</v>
      </c>
      <c r="T60" s="3">
        <f t="shared" si="10"/>
        <v>0</v>
      </c>
      <c r="U60" s="3">
        <f t="shared" si="11"/>
        <v>0</v>
      </c>
      <c r="V60" s="3">
        <f t="shared" ref="V60" si="138">IF(U59=0,U$14,0)</f>
        <v>233</v>
      </c>
      <c r="W60" s="45">
        <f t="shared" si="12"/>
        <v>0</v>
      </c>
      <c r="X60" s="46">
        <f t="shared" si="13"/>
        <v>0</v>
      </c>
      <c r="Y60" s="3">
        <f t="shared" ref="Y60" si="139">IF(X59=0,X$14,0)</f>
        <v>0</v>
      </c>
      <c r="Z60" s="65"/>
    </row>
    <row r="61" spans="1:26" x14ac:dyDescent="0.25">
      <c r="A61" s="65"/>
      <c r="B61" s="43">
        <v>44</v>
      </c>
      <c r="C61" s="59">
        <f t="shared" si="1"/>
        <v>0</v>
      </c>
      <c r="D61" s="3">
        <f t="shared" si="22"/>
        <v>0</v>
      </c>
      <c r="E61" s="45">
        <f t="shared" si="2"/>
        <v>0</v>
      </c>
      <c r="F61" s="46">
        <f t="shared" si="0"/>
        <v>0</v>
      </c>
      <c r="G61" s="3">
        <f t="shared" si="14"/>
        <v>30</v>
      </c>
      <c r="H61" s="3">
        <f t="shared" si="3"/>
        <v>0</v>
      </c>
      <c r="I61" s="3">
        <f t="shared" si="4"/>
        <v>0</v>
      </c>
      <c r="J61" s="3">
        <f t="shared" si="15"/>
        <v>30</v>
      </c>
      <c r="K61" s="45">
        <f t="shared" si="5"/>
        <v>0</v>
      </c>
      <c r="L61" s="46">
        <f t="shared" si="6"/>
        <v>0</v>
      </c>
      <c r="M61" s="3">
        <f t="shared" si="16"/>
        <v>150</v>
      </c>
      <c r="N61" s="3">
        <f t="shared" si="7"/>
        <v>0</v>
      </c>
      <c r="O61" s="3">
        <f t="shared" si="8"/>
        <v>0</v>
      </c>
      <c r="P61" s="3">
        <f t="shared" si="17"/>
        <v>41</v>
      </c>
      <c r="Q61" s="45">
        <f t="shared" si="9"/>
        <v>0</v>
      </c>
      <c r="R61" s="46">
        <f t="shared" si="18"/>
        <v>0</v>
      </c>
      <c r="S61" s="3">
        <f t="shared" ref="S61" si="140">IF(R60=0,R$14,0)</f>
        <v>75</v>
      </c>
      <c r="T61" s="3">
        <f t="shared" si="10"/>
        <v>0</v>
      </c>
      <c r="U61" s="3">
        <f t="shared" si="11"/>
        <v>0</v>
      </c>
      <c r="V61" s="3">
        <f t="shared" ref="V61" si="141">IF(U60=0,U$14,0)</f>
        <v>233</v>
      </c>
      <c r="W61" s="45">
        <f t="shared" si="12"/>
        <v>0</v>
      </c>
      <c r="X61" s="46">
        <f t="shared" si="13"/>
        <v>0</v>
      </c>
      <c r="Y61" s="3">
        <f t="shared" ref="Y61" si="142">IF(X60=0,X$14,0)</f>
        <v>0</v>
      </c>
      <c r="Z61" s="65"/>
    </row>
    <row r="62" spans="1:26" x14ac:dyDescent="0.25">
      <c r="A62" s="65"/>
      <c r="B62" s="43">
        <v>45</v>
      </c>
      <c r="C62" s="59">
        <f t="shared" si="1"/>
        <v>0</v>
      </c>
      <c r="D62" s="3">
        <f t="shared" si="22"/>
        <v>0</v>
      </c>
      <c r="E62" s="45">
        <f t="shared" si="2"/>
        <v>0</v>
      </c>
      <c r="F62" s="46">
        <f t="shared" si="0"/>
        <v>0</v>
      </c>
      <c r="G62" s="3">
        <f t="shared" si="14"/>
        <v>30</v>
      </c>
      <c r="H62" s="3">
        <f t="shared" si="3"/>
        <v>0</v>
      </c>
      <c r="I62" s="3">
        <f t="shared" si="4"/>
        <v>0</v>
      </c>
      <c r="J62" s="3">
        <f t="shared" si="15"/>
        <v>30</v>
      </c>
      <c r="K62" s="45">
        <f t="shared" si="5"/>
        <v>0</v>
      </c>
      <c r="L62" s="46">
        <f t="shared" si="6"/>
        <v>0</v>
      </c>
      <c r="M62" s="3">
        <f t="shared" si="16"/>
        <v>150</v>
      </c>
      <c r="N62" s="3">
        <f t="shared" si="7"/>
        <v>0</v>
      </c>
      <c r="O62" s="3">
        <f t="shared" si="8"/>
        <v>0</v>
      </c>
      <c r="P62" s="3">
        <f t="shared" si="17"/>
        <v>41</v>
      </c>
      <c r="Q62" s="45">
        <f t="shared" si="9"/>
        <v>0</v>
      </c>
      <c r="R62" s="46">
        <f t="shared" si="18"/>
        <v>0</v>
      </c>
      <c r="S62" s="3">
        <f t="shared" ref="S62" si="143">IF(R61=0,R$14,0)</f>
        <v>75</v>
      </c>
      <c r="T62" s="3">
        <f t="shared" si="10"/>
        <v>0</v>
      </c>
      <c r="U62" s="3">
        <f t="shared" si="11"/>
        <v>0</v>
      </c>
      <c r="V62" s="3">
        <f t="shared" ref="V62" si="144">IF(U61=0,U$14,0)</f>
        <v>233</v>
      </c>
      <c r="W62" s="45">
        <f t="shared" si="12"/>
        <v>0</v>
      </c>
      <c r="X62" s="46">
        <f t="shared" si="13"/>
        <v>0</v>
      </c>
      <c r="Y62" s="3">
        <f t="shared" ref="Y62" si="145">IF(X61=0,X$14,0)</f>
        <v>0</v>
      </c>
      <c r="Z62" s="65"/>
    </row>
    <row r="63" spans="1:26" x14ac:dyDescent="0.25">
      <c r="A63" s="65"/>
      <c r="B63" s="43">
        <v>46</v>
      </c>
      <c r="C63" s="59">
        <f t="shared" si="1"/>
        <v>0</v>
      </c>
      <c r="D63" s="3">
        <f t="shared" si="22"/>
        <v>0</v>
      </c>
      <c r="E63" s="45">
        <f t="shared" si="2"/>
        <v>0</v>
      </c>
      <c r="F63" s="46">
        <f t="shared" si="0"/>
        <v>0</v>
      </c>
      <c r="G63" s="3">
        <f t="shared" si="14"/>
        <v>30</v>
      </c>
      <c r="H63" s="3">
        <f t="shared" si="3"/>
        <v>0</v>
      </c>
      <c r="I63" s="3">
        <f t="shared" si="4"/>
        <v>0</v>
      </c>
      <c r="J63" s="3">
        <f t="shared" si="15"/>
        <v>30</v>
      </c>
      <c r="K63" s="45">
        <f t="shared" si="5"/>
        <v>0</v>
      </c>
      <c r="L63" s="46">
        <f t="shared" si="6"/>
        <v>0</v>
      </c>
      <c r="M63" s="3">
        <f t="shared" si="16"/>
        <v>150</v>
      </c>
      <c r="N63" s="3">
        <f t="shared" si="7"/>
        <v>0</v>
      </c>
      <c r="O63" s="3">
        <f t="shared" si="8"/>
        <v>0</v>
      </c>
      <c r="P63" s="3">
        <f t="shared" si="17"/>
        <v>41</v>
      </c>
      <c r="Q63" s="45">
        <f t="shared" si="9"/>
        <v>0</v>
      </c>
      <c r="R63" s="46">
        <f t="shared" si="18"/>
        <v>0</v>
      </c>
      <c r="S63" s="3">
        <f t="shared" ref="S63" si="146">IF(R62=0,R$14,0)</f>
        <v>75</v>
      </c>
      <c r="T63" s="3">
        <f t="shared" si="10"/>
        <v>0</v>
      </c>
      <c r="U63" s="3">
        <f t="shared" si="11"/>
        <v>0</v>
      </c>
      <c r="V63" s="3">
        <f t="shared" ref="V63" si="147">IF(U62=0,U$14,0)</f>
        <v>233</v>
      </c>
      <c r="W63" s="45">
        <f t="shared" si="12"/>
        <v>0</v>
      </c>
      <c r="X63" s="46">
        <f t="shared" si="13"/>
        <v>0</v>
      </c>
      <c r="Y63" s="3">
        <f t="shared" ref="Y63" si="148">IF(X62=0,X$14,0)</f>
        <v>0</v>
      </c>
      <c r="Z63" s="65"/>
    </row>
    <row r="64" spans="1:26" x14ac:dyDescent="0.25">
      <c r="A64" s="65"/>
      <c r="B64" s="43">
        <v>47</v>
      </c>
      <c r="C64" s="59">
        <f t="shared" si="1"/>
        <v>0</v>
      </c>
      <c r="D64" s="3">
        <f t="shared" si="22"/>
        <v>0</v>
      </c>
      <c r="E64" s="45">
        <f t="shared" si="2"/>
        <v>0</v>
      </c>
      <c r="F64" s="46">
        <f t="shared" si="0"/>
        <v>0</v>
      </c>
      <c r="G64" s="3">
        <f t="shared" si="14"/>
        <v>30</v>
      </c>
      <c r="H64" s="3">
        <f t="shared" si="3"/>
        <v>0</v>
      </c>
      <c r="I64" s="3">
        <f t="shared" si="4"/>
        <v>0</v>
      </c>
      <c r="J64" s="3">
        <f t="shared" si="15"/>
        <v>30</v>
      </c>
      <c r="K64" s="45">
        <f t="shared" si="5"/>
        <v>0</v>
      </c>
      <c r="L64" s="46">
        <f t="shared" si="6"/>
        <v>0</v>
      </c>
      <c r="M64" s="3">
        <f t="shared" si="16"/>
        <v>150</v>
      </c>
      <c r="N64" s="3">
        <f t="shared" si="7"/>
        <v>0</v>
      </c>
      <c r="O64" s="3">
        <f t="shared" si="8"/>
        <v>0</v>
      </c>
      <c r="P64" s="3">
        <f t="shared" si="17"/>
        <v>41</v>
      </c>
      <c r="Q64" s="45">
        <f t="shared" si="9"/>
        <v>0</v>
      </c>
      <c r="R64" s="46">
        <f t="shared" si="18"/>
        <v>0</v>
      </c>
      <c r="S64" s="3">
        <f t="shared" ref="S64" si="149">IF(R63=0,R$14,0)</f>
        <v>75</v>
      </c>
      <c r="T64" s="3">
        <f t="shared" si="10"/>
        <v>0</v>
      </c>
      <c r="U64" s="3">
        <f t="shared" si="11"/>
        <v>0</v>
      </c>
      <c r="V64" s="3">
        <f t="shared" ref="V64" si="150">IF(U63=0,U$14,0)</f>
        <v>233</v>
      </c>
      <c r="W64" s="45">
        <f t="shared" si="12"/>
        <v>0</v>
      </c>
      <c r="X64" s="46">
        <f t="shared" si="13"/>
        <v>0</v>
      </c>
      <c r="Y64" s="3">
        <f t="shared" ref="Y64" si="151">IF(X63=0,X$14,0)</f>
        <v>0</v>
      </c>
      <c r="Z64" s="65"/>
    </row>
    <row r="65" spans="1:26" s="51" customFormat="1" x14ac:dyDescent="0.25">
      <c r="A65" s="75"/>
      <c r="B65" s="47">
        <v>48</v>
      </c>
      <c r="C65" s="60">
        <f t="shared" si="1"/>
        <v>0</v>
      </c>
      <c r="D65" s="48">
        <f t="shared" si="22"/>
        <v>0</v>
      </c>
      <c r="E65" s="49">
        <f t="shared" si="2"/>
        <v>0</v>
      </c>
      <c r="F65" s="50">
        <f t="shared" si="0"/>
        <v>0</v>
      </c>
      <c r="G65" s="48">
        <f t="shared" si="14"/>
        <v>30</v>
      </c>
      <c r="H65" s="48">
        <f t="shared" si="3"/>
        <v>0</v>
      </c>
      <c r="I65" s="48">
        <f t="shared" si="4"/>
        <v>0</v>
      </c>
      <c r="J65" s="48">
        <f t="shared" si="15"/>
        <v>30</v>
      </c>
      <c r="K65" s="49">
        <f t="shared" si="5"/>
        <v>0</v>
      </c>
      <c r="L65" s="50">
        <f t="shared" si="6"/>
        <v>0</v>
      </c>
      <c r="M65" s="48">
        <f t="shared" si="16"/>
        <v>150</v>
      </c>
      <c r="N65" s="48">
        <f t="shared" si="7"/>
        <v>0</v>
      </c>
      <c r="O65" s="48">
        <f t="shared" si="8"/>
        <v>0</v>
      </c>
      <c r="P65" s="48">
        <f t="shared" si="17"/>
        <v>41</v>
      </c>
      <c r="Q65" s="49">
        <f t="shared" si="9"/>
        <v>0</v>
      </c>
      <c r="R65" s="50">
        <f t="shared" si="18"/>
        <v>0</v>
      </c>
      <c r="S65" s="48">
        <f t="shared" ref="S65" si="152">IF(R64=0,R$14,0)</f>
        <v>75</v>
      </c>
      <c r="T65" s="48">
        <f t="shared" si="10"/>
        <v>0</v>
      </c>
      <c r="U65" s="48">
        <f t="shared" si="11"/>
        <v>0</v>
      </c>
      <c r="V65" s="48">
        <f t="shared" ref="V65" si="153">IF(U64=0,U$14,0)</f>
        <v>233</v>
      </c>
      <c r="W65" s="49">
        <f t="shared" si="12"/>
        <v>0</v>
      </c>
      <c r="X65" s="50">
        <f t="shared" si="13"/>
        <v>0</v>
      </c>
      <c r="Y65" s="48">
        <f t="shared" ref="Y65" si="154">IF(X64=0,X$14,0)</f>
        <v>0</v>
      </c>
      <c r="Z65" s="75"/>
    </row>
    <row r="66" spans="1:26" x14ac:dyDescent="0.25">
      <c r="A66" s="65"/>
      <c r="B66" s="43">
        <v>49</v>
      </c>
      <c r="C66" s="59">
        <f t="shared" si="1"/>
        <v>0</v>
      </c>
      <c r="D66" s="3">
        <f t="shared" si="22"/>
        <v>0</v>
      </c>
      <c r="E66" s="45">
        <f t="shared" si="2"/>
        <v>0</v>
      </c>
      <c r="F66" s="46">
        <f t="shared" si="0"/>
        <v>0</v>
      </c>
      <c r="G66" s="3">
        <f t="shared" si="14"/>
        <v>30</v>
      </c>
      <c r="H66" s="3">
        <f t="shared" si="3"/>
        <v>0</v>
      </c>
      <c r="I66" s="3">
        <f t="shared" si="4"/>
        <v>0</v>
      </c>
      <c r="J66" s="3">
        <f t="shared" si="15"/>
        <v>30</v>
      </c>
      <c r="K66" s="45">
        <f t="shared" si="5"/>
        <v>0</v>
      </c>
      <c r="L66" s="46">
        <f t="shared" si="6"/>
        <v>0</v>
      </c>
      <c r="M66" s="3">
        <f t="shared" si="16"/>
        <v>150</v>
      </c>
      <c r="N66" s="3">
        <f t="shared" si="7"/>
        <v>0</v>
      </c>
      <c r="O66" s="3">
        <f t="shared" si="8"/>
        <v>0</v>
      </c>
      <c r="P66" s="3">
        <f t="shared" si="17"/>
        <v>41</v>
      </c>
      <c r="Q66" s="45">
        <f t="shared" si="9"/>
        <v>0</v>
      </c>
      <c r="R66" s="46">
        <f t="shared" si="18"/>
        <v>0</v>
      </c>
      <c r="S66" s="3">
        <f t="shared" ref="S66" si="155">IF(R65=0,R$14,0)</f>
        <v>75</v>
      </c>
      <c r="T66" s="3">
        <f t="shared" si="10"/>
        <v>0</v>
      </c>
      <c r="U66" s="3">
        <f t="shared" si="11"/>
        <v>0</v>
      </c>
      <c r="V66" s="3">
        <f t="shared" ref="V66" si="156">IF(U65=0,U$14,0)</f>
        <v>233</v>
      </c>
      <c r="W66" s="45">
        <f t="shared" si="12"/>
        <v>0</v>
      </c>
      <c r="X66" s="46">
        <f t="shared" si="13"/>
        <v>0</v>
      </c>
      <c r="Y66" s="3">
        <f t="shared" ref="Y66" si="157">IF(X65=0,X$14,0)</f>
        <v>0</v>
      </c>
      <c r="Z66" s="65"/>
    </row>
    <row r="67" spans="1:26" x14ac:dyDescent="0.25">
      <c r="A67" s="65"/>
      <c r="B67" s="43">
        <v>50</v>
      </c>
      <c r="C67" s="59">
        <f t="shared" si="1"/>
        <v>0</v>
      </c>
      <c r="D67" s="3">
        <f t="shared" si="22"/>
        <v>0</v>
      </c>
      <c r="E67" s="45">
        <f t="shared" si="2"/>
        <v>0</v>
      </c>
      <c r="F67" s="46">
        <f t="shared" si="0"/>
        <v>0</v>
      </c>
      <c r="G67" s="3">
        <f t="shared" si="14"/>
        <v>30</v>
      </c>
      <c r="H67" s="3">
        <f t="shared" si="3"/>
        <v>0</v>
      </c>
      <c r="I67" s="3">
        <f t="shared" si="4"/>
        <v>0</v>
      </c>
      <c r="J67" s="3">
        <f t="shared" si="15"/>
        <v>30</v>
      </c>
      <c r="K67" s="45">
        <f t="shared" si="5"/>
        <v>0</v>
      </c>
      <c r="L67" s="46">
        <f t="shared" si="6"/>
        <v>0</v>
      </c>
      <c r="M67" s="3">
        <f t="shared" si="16"/>
        <v>150</v>
      </c>
      <c r="N67" s="3">
        <f t="shared" si="7"/>
        <v>0</v>
      </c>
      <c r="O67" s="3">
        <f t="shared" si="8"/>
        <v>0</v>
      </c>
      <c r="P67" s="3">
        <f t="shared" si="17"/>
        <v>41</v>
      </c>
      <c r="Q67" s="45">
        <f t="shared" si="9"/>
        <v>0</v>
      </c>
      <c r="R67" s="46">
        <f t="shared" si="18"/>
        <v>0</v>
      </c>
      <c r="S67" s="3">
        <f t="shared" ref="S67" si="158">IF(R66=0,R$14,0)</f>
        <v>75</v>
      </c>
      <c r="T67" s="3">
        <f t="shared" si="10"/>
        <v>0</v>
      </c>
      <c r="U67" s="3">
        <f t="shared" si="11"/>
        <v>0</v>
      </c>
      <c r="V67" s="3">
        <f t="shared" ref="V67" si="159">IF(U66=0,U$14,0)</f>
        <v>233</v>
      </c>
      <c r="W67" s="45">
        <f t="shared" si="12"/>
        <v>0</v>
      </c>
      <c r="X67" s="46">
        <f t="shared" si="13"/>
        <v>0</v>
      </c>
      <c r="Y67" s="3">
        <f t="shared" ref="Y67" si="160">IF(X66=0,X$14,0)</f>
        <v>0</v>
      </c>
      <c r="Z67" s="65"/>
    </row>
    <row r="68" spans="1:26" x14ac:dyDescent="0.25">
      <c r="A68" s="65"/>
      <c r="B68" s="43">
        <v>51</v>
      </c>
      <c r="C68" s="59">
        <f t="shared" si="1"/>
        <v>0</v>
      </c>
      <c r="D68" s="3">
        <f t="shared" si="22"/>
        <v>0</v>
      </c>
      <c r="E68" s="45">
        <f t="shared" si="2"/>
        <v>0</v>
      </c>
      <c r="F68" s="46">
        <f t="shared" si="0"/>
        <v>0</v>
      </c>
      <c r="G68" s="3">
        <f t="shared" si="14"/>
        <v>30</v>
      </c>
      <c r="H68" s="3">
        <f t="shared" si="3"/>
        <v>0</v>
      </c>
      <c r="I68" s="3">
        <f t="shared" si="4"/>
        <v>0</v>
      </c>
      <c r="J68" s="3">
        <f t="shared" si="15"/>
        <v>30</v>
      </c>
      <c r="K68" s="45">
        <f t="shared" si="5"/>
        <v>0</v>
      </c>
      <c r="L68" s="46">
        <f t="shared" si="6"/>
        <v>0</v>
      </c>
      <c r="M68" s="3">
        <f t="shared" si="16"/>
        <v>150</v>
      </c>
      <c r="N68" s="3">
        <f t="shared" si="7"/>
        <v>0</v>
      </c>
      <c r="O68" s="3">
        <f t="shared" si="8"/>
        <v>0</v>
      </c>
      <c r="P68" s="3">
        <f t="shared" si="17"/>
        <v>41</v>
      </c>
      <c r="Q68" s="45">
        <f t="shared" si="9"/>
        <v>0</v>
      </c>
      <c r="R68" s="46">
        <f t="shared" si="18"/>
        <v>0</v>
      </c>
      <c r="S68" s="3">
        <f t="shared" ref="S68" si="161">IF(R67=0,R$14,0)</f>
        <v>75</v>
      </c>
      <c r="T68" s="3">
        <f t="shared" si="10"/>
        <v>0</v>
      </c>
      <c r="U68" s="3">
        <f t="shared" si="11"/>
        <v>0</v>
      </c>
      <c r="V68" s="3">
        <f t="shared" ref="V68" si="162">IF(U67=0,U$14,0)</f>
        <v>233</v>
      </c>
      <c r="W68" s="45">
        <f t="shared" si="12"/>
        <v>0</v>
      </c>
      <c r="X68" s="46">
        <f t="shared" si="13"/>
        <v>0</v>
      </c>
      <c r="Y68" s="3">
        <f t="shared" ref="Y68" si="163">IF(X67=0,X$14,0)</f>
        <v>0</v>
      </c>
      <c r="Z68" s="65"/>
    </row>
    <row r="69" spans="1:26" x14ac:dyDescent="0.25">
      <c r="A69" s="65"/>
      <c r="B69" s="43">
        <v>52</v>
      </c>
      <c r="C69" s="59">
        <f t="shared" si="1"/>
        <v>0</v>
      </c>
      <c r="D69" s="3">
        <f t="shared" si="22"/>
        <v>0</v>
      </c>
      <c r="E69" s="45">
        <f t="shared" si="2"/>
        <v>0</v>
      </c>
      <c r="F69" s="46">
        <f t="shared" si="0"/>
        <v>0</v>
      </c>
      <c r="G69" s="3">
        <f t="shared" si="14"/>
        <v>30</v>
      </c>
      <c r="H69" s="3">
        <f t="shared" si="3"/>
        <v>0</v>
      </c>
      <c r="I69" s="3">
        <f t="shared" si="4"/>
        <v>0</v>
      </c>
      <c r="J69" s="3">
        <f t="shared" si="15"/>
        <v>30</v>
      </c>
      <c r="K69" s="45">
        <f t="shared" si="5"/>
        <v>0</v>
      </c>
      <c r="L69" s="46">
        <f t="shared" si="6"/>
        <v>0</v>
      </c>
      <c r="M69" s="3">
        <f t="shared" si="16"/>
        <v>150</v>
      </c>
      <c r="N69" s="3">
        <f t="shared" si="7"/>
        <v>0</v>
      </c>
      <c r="O69" s="3">
        <f t="shared" si="8"/>
        <v>0</v>
      </c>
      <c r="P69" s="3">
        <f t="shared" si="17"/>
        <v>41</v>
      </c>
      <c r="Q69" s="45">
        <f t="shared" si="9"/>
        <v>0</v>
      </c>
      <c r="R69" s="46">
        <f t="shared" si="18"/>
        <v>0</v>
      </c>
      <c r="S69" s="3">
        <f t="shared" ref="S69" si="164">IF(R68=0,R$14,0)</f>
        <v>75</v>
      </c>
      <c r="T69" s="3">
        <f t="shared" si="10"/>
        <v>0</v>
      </c>
      <c r="U69" s="3">
        <f t="shared" si="11"/>
        <v>0</v>
      </c>
      <c r="V69" s="3">
        <f t="shared" ref="V69" si="165">IF(U68=0,U$14,0)</f>
        <v>233</v>
      </c>
      <c r="W69" s="45">
        <f t="shared" si="12"/>
        <v>0</v>
      </c>
      <c r="X69" s="46">
        <f t="shared" si="13"/>
        <v>0</v>
      </c>
      <c r="Y69" s="3">
        <f t="shared" ref="Y69" si="166">IF(X68=0,X$14,0)</f>
        <v>0</v>
      </c>
      <c r="Z69" s="65"/>
    </row>
    <row r="70" spans="1:26" x14ac:dyDescent="0.25">
      <c r="A70" s="65"/>
      <c r="B70" s="43">
        <v>53</v>
      </c>
      <c r="C70" s="59">
        <f t="shared" si="1"/>
        <v>0</v>
      </c>
      <c r="D70" s="3">
        <f t="shared" si="22"/>
        <v>0</v>
      </c>
      <c r="E70" s="45">
        <f t="shared" si="2"/>
        <v>0</v>
      </c>
      <c r="F70" s="46">
        <f t="shared" si="0"/>
        <v>0</v>
      </c>
      <c r="G70" s="3">
        <f t="shared" si="14"/>
        <v>30</v>
      </c>
      <c r="H70" s="3">
        <f t="shared" si="3"/>
        <v>0</v>
      </c>
      <c r="I70" s="3">
        <f t="shared" si="4"/>
        <v>0</v>
      </c>
      <c r="J70" s="3">
        <f t="shared" si="15"/>
        <v>30</v>
      </c>
      <c r="K70" s="45">
        <f t="shared" si="5"/>
        <v>0</v>
      </c>
      <c r="L70" s="46">
        <f t="shared" si="6"/>
        <v>0</v>
      </c>
      <c r="M70" s="3">
        <f t="shared" si="16"/>
        <v>150</v>
      </c>
      <c r="N70" s="3">
        <f t="shared" si="7"/>
        <v>0</v>
      </c>
      <c r="O70" s="3">
        <f t="shared" si="8"/>
        <v>0</v>
      </c>
      <c r="P70" s="3">
        <f t="shared" si="17"/>
        <v>41</v>
      </c>
      <c r="Q70" s="45">
        <f t="shared" si="9"/>
        <v>0</v>
      </c>
      <c r="R70" s="46">
        <f t="shared" si="18"/>
        <v>0</v>
      </c>
      <c r="S70" s="3">
        <f t="shared" ref="S70" si="167">IF(R69=0,R$14,0)</f>
        <v>75</v>
      </c>
      <c r="T70" s="3">
        <f t="shared" si="10"/>
        <v>0</v>
      </c>
      <c r="U70" s="3">
        <f t="shared" si="11"/>
        <v>0</v>
      </c>
      <c r="V70" s="3">
        <f t="shared" ref="V70" si="168">IF(U69=0,U$14,0)</f>
        <v>233</v>
      </c>
      <c r="W70" s="45">
        <f t="shared" si="12"/>
        <v>0</v>
      </c>
      <c r="X70" s="46">
        <f t="shared" si="13"/>
        <v>0</v>
      </c>
      <c r="Y70" s="3">
        <f t="shared" ref="Y70" si="169">IF(X69=0,X$14,0)</f>
        <v>0</v>
      </c>
      <c r="Z70" s="65"/>
    </row>
    <row r="71" spans="1:26" x14ac:dyDescent="0.25">
      <c r="A71" s="65"/>
      <c r="B71" s="43">
        <v>54</v>
      </c>
      <c r="C71" s="59">
        <f t="shared" si="1"/>
        <v>0</v>
      </c>
      <c r="D71" s="3">
        <f t="shared" si="22"/>
        <v>0</v>
      </c>
      <c r="E71" s="45">
        <f t="shared" si="2"/>
        <v>0</v>
      </c>
      <c r="F71" s="46">
        <f t="shared" si="0"/>
        <v>0</v>
      </c>
      <c r="G71" s="3">
        <f t="shared" si="14"/>
        <v>30</v>
      </c>
      <c r="H71" s="3">
        <f t="shared" si="3"/>
        <v>0</v>
      </c>
      <c r="I71" s="3">
        <f t="shared" si="4"/>
        <v>0</v>
      </c>
      <c r="J71" s="3">
        <f t="shared" si="15"/>
        <v>30</v>
      </c>
      <c r="K71" s="45">
        <f t="shared" si="5"/>
        <v>0</v>
      </c>
      <c r="L71" s="46">
        <f t="shared" si="6"/>
        <v>0</v>
      </c>
      <c r="M71" s="3">
        <f t="shared" si="16"/>
        <v>150</v>
      </c>
      <c r="N71" s="3">
        <f t="shared" si="7"/>
        <v>0</v>
      </c>
      <c r="O71" s="3">
        <f t="shared" si="8"/>
        <v>0</v>
      </c>
      <c r="P71" s="3">
        <f t="shared" si="17"/>
        <v>41</v>
      </c>
      <c r="Q71" s="45">
        <f t="shared" si="9"/>
        <v>0</v>
      </c>
      <c r="R71" s="46">
        <f t="shared" si="18"/>
        <v>0</v>
      </c>
      <c r="S71" s="3">
        <f t="shared" ref="S71" si="170">IF(R70=0,R$14,0)</f>
        <v>75</v>
      </c>
      <c r="T71" s="3">
        <f t="shared" si="10"/>
        <v>0</v>
      </c>
      <c r="U71" s="3">
        <f t="shared" si="11"/>
        <v>0</v>
      </c>
      <c r="V71" s="3">
        <f t="shared" ref="V71" si="171">IF(U70=0,U$14,0)</f>
        <v>233</v>
      </c>
      <c r="W71" s="45">
        <f t="shared" si="12"/>
        <v>0</v>
      </c>
      <c r="X71" s="46">
        <f t="shared" si="13"/>
        <v>0</v>
      </c>
      <c r="Y71" s="3">
        <f t="shared" ref="Y71" si="172">IF(X70=0,X$14,0)</f>
        <v>0</v>
      </c>
      <c r="Z71" s="65"/>
    </row>
    <row r="72" spans="1:26" x14ac:dyDescent="0.25">
      <c r="A72" s="65"/>
      <c r="B72" s="43">
        <v>55</v>
      </c>
      <c r="C72" s="59">
        <f t="shared" si="1"/>
        <v>0</v>
      </c>
      <c r="D72" s="3">
        <f t="shared" si="22"/>
        <v>0</v>
      </c>
      <c r="E72" s="45">
        <f t="shared" si="2"/>
        <v>0</v>
      </c>
      <c r="F72" s="46">
        <f t="shared" si="0"/>
        <v>0</v>
      </c>
      <c r="G72" s="3">
        <f t="shared" si="14"/>
        <v>30</v>
      </c>
      <c r="H72" s="3">
        <f t="shared" si="3"/>
        <v>0</v>
      </c>
      <c r="I72" s="3">
        <f t="shared" si="4"/>
        <v>0</v>
      </c>
      <c r="J72" s="3">
        <f t="shared" si="15"/>
        <v>30</v>
      </c>
      <c r="K72" s="45">
        <f t="shared" si="5"/>
        <v>0</v>
      </c>
      <c r="L72" s="46">
        <f t="shared" si="6"/>
        <v>0</v>
      </c>
      <c r="M72" s="3">
        <f t="shared" si="16"/>
        <v>150</v>
      </c>
      <c r="N72" s="3">
        <f t="shared" si="7"/>
        <v>0</v>
      </c>
      <c r="O72" s="3">
        <f t="shared" si="8"/>
        <v>0</v>
      </c>
      <c r="P72" s="3">
        <f t="shared" si="17"/>
        <v>41</v>
      </c>
      <c r="Q72" s="45">
        <f t="shared" si="9"/>
        <v>0</v>
      </c>
      <c r="R72" s="46">
        <f t="shared" si="18"/>
        <v>0</v>
      </c>
      <c r="S72" s="3">
        <f t="shared" ref="S72" si="173">IF(R71=0,R$14,0)</f>
        <v>75</v>
      </c>
      <c r="T72" s="3">
        <f t="shared" si="10"/>
        <v>0</v>
      </c>
      <c r="U72" s="3">
        <f t="shared" si="11"/>
        <v>0</v>
      </c>
      <c r="V72" s="3">
        <f t="shared" ref="V72" si="174">IF(U71=0,U$14,0)</f>
        <v>233</v>
      </c>
      <c r="W72" s="45">
        <f t="shared" si="12"/>
        <v>0</v>
      </c>
      <c r="X72" s="46">
        <f t="shared" si="13"/>
        <v>0</v>
      </c>
      <c r="Y72" s="3">
        <f t="shared" ref="Y72" si="175">IF(X71=0,X$14,0)</f>
        <v>0</v>
      </c>
      <c r="Z72" s="65"/>
    </row>
    <row r="73" spans="1:26" x14ac:dyDescent="0.25">
      <c r="A73" s="65"/>
      <c r="B73" s="43">
        <v>56</v>
      </c>
      <c r="C73" s="59">
        <f t="shared" si="1"/>
        <v>0</v>
      </c>
      <c r="D73" s="3">
        <f t="shared" si="22"/>
        <v>0</v>
      </c>
      <c r="E73" s="45">
        <f t="shared" si="2"/>
        <v>0</v>
      </c>
      <c r="F73" s="46">
        <f t="shared" si="0"/>
        <v>0</v>
      </c>
      <c r="G73" s="3">
        <f t="shared" si="14"/>
        <v>30</v>
      </c>
      <c r="H73" s="3">
        <f t="shared" si="3"/>
        <v>0</v>
      </c>
      <c r="I73" s="3">
        <f t="shared" si="4"/>
        <v>0</v>
      </c>
      <c r="J73" s="3">
        <f t="shared" si="15"/>
        <v>30</v>
      </c>
      <c r="K73" s="45">
        <f t="shared" si="5"/>
        <v>0</v>
      </c>
      <c r="L73" s="46">
        <f t="shared" si="6"/>
        <v>0</v>
      </c>
      <c r="M73" s="3">
        <f t="shared" si="16"/>
        <v>150</v>
      </c>
      <c r="N73" s="3">
        <f t="shared" si="7"/>
        <v>0</v>
      </c>
      <c r="O73" s="3">
        <f t="shared" si="8"/>
        <v>0</v>
      </c>
      <c r="P73" s="3">
        <f t="shared" si="17"/>
        <v>41</v>
      </c>
      <c r="Q73" s="45">
        <f t="shared" si="9"/>
        <v>0</v>
      </c>
      <c r="R73" s="46">
        <f t="shared" si="18"/>
        <v>0</v>
      </c>
      <c r="S73" s="3">
        <f t="shared" ref="S73" si="176">IF(R72=0,R$14,0)</f>
        <v>75</v>
      </c>
      <c r="T73" s="3">
        <f t="shared" si="10"/>
        <v>0</v>
      </c>
      <c r="U73" s="3">
        <f t="shared" si="11"/>
        <v>0</v>
      </c>
      <c r="V73" s="3">
        <f t="shared" ref="V73" si="177">IF(U72=0,U$14,0)</f>
        <v>233</v>
      </c>
      <c r="W73" s="45">
        <f t="shared" si="12"/>
        <v>0</v>
      </c>
      <c r="X73" s="46">
        <f t="shared" si="13"/>
        <v>0</v>
      </c>
      <c r="Y73" s="3">
        <f t="shared" ref="Y73" si="178">IF(X72=0,X$14,0)</f>
        <v>0</v>
      </c>
      <c r="Z73" s="65"/>
    </row>
    <row r="74" spans="1:26" x14ac:dyDescent="0.25">
      <c r="A74" s="65"/>
      <c r="B74" s="43">
        <v>57</v>
      </c>
      <c r="C74" s="59">
        <f t="shared" si="1"/>
        <v>0</v>
      </c>
      <c r="D74" s="3">
        <f t="shared" si="22"/>
        <v>0</v>
      </c>
      <c r="E74" s="45">
        <f t="shared" si="2"/>
        <v>0</v>
      </c>
      <c r="F74" s="46">
        <f t="shared" si="0"/>
        <v>0</v>
      </c>
      <c r="G74" s="3">
        <f t="shared" si="14"/>
        <v>30</v>
      </c>
      <c r="H74" s="3">
        <f t="shared" si="3"/>
        <v>0</v>
      </c>
      <c r="I74" s="3">
        <f t="shared" si="4"/>
        <v>0</v>
      </c>
      <c r="J74" s="3">
        <f t="shared" si="15"/>
        <v>30</v>
      </c>
      <c r="K74" s="45">
        <f t="shared" si="5"/>
        <v>0</v>
      </c>
      <c r="L74" s="46">
        <f t="shared" si="6"/>
        <v>0</v>
      </c>
      <c r="M74" s="3">
        <f t="shared" si="16"/>
        <v>150</v>
      </c>
      <c r="N74" s="3">
        <f t="shared" si="7"/>
        <v>0</v>
      </c>
      <c r="O74" s="3">
        <f t="shared" si="8"/>
        <v>0</v>
      </c>
      <c r="P74" s="3">
        <f t="shared" si="17"/>
        <v>41</v>
      </c>
      <c r="Q74" s="45">
        <f t="shared" si="9"/>
        <v>0</v>
      </c>
      <c r="R74" s="46">
        <f t="shared" si="18"/>
        <v>0</v>
      </c>
      <c r="S74" s="3">
        <f t="shared" ref="S74" si="179">IF(R73=0,R$14,0)</f>
        <v>75</v>
      </c>
      <c r="T74" s="3">
        <f t="shared" si="10"/>
        <v>0</v>
      </c>
      <c r="U74" s="3">
        <f t="shared" si="11"/>
        <v>0</v>
      </c>
      <c r="V74" s="3">
        <f t="shared" ref="V74" si="180">IF(U73=0,U$14,0)</f>
        <v>233</v>
      </c>
      <c r="W74" s="45">
        <f t="shared" si="12"/>
        <v>0</v>
      </c>
      <c r="X74" s="46">
        <f t="shared" si="13"/>
        <v>0</v>
      </c>
      <c r="Y74" s="3">
        <f t="shared" ref="Y74" si="181">IF(X73=0,X$14,0)</f>
        <v>0</v>
      </c>
      <c r="Z74" s="65"/>
    </row>
    <row r="75" spans="1:26" x14ac:dyDescent="0.25">
      <c r="A75" s="65"/>
      <c r="B75" s="43">
        <v>58</v>
      </c>
      <c r="C75" s="59">
        <f t="shared" si="1"/>
        <v>0</v>
      </c>
      <c r="D75" s="3">
        <f t="shared" si="22"/>
        <v>0</v>
      </c>
      <c r="E75" s="45">
        <f t="shared" si="2"/>
        <v>0</v>
      </c>
      <c r="F75" s="46">
        <f t="shared" si="0"/>
        <v>0</v>
      </c>
      <c r="G75" s="3">
        <f t="shared" si="14"/>
        <v>30</v>
      </c>
      <c r="H75" s="3">
        <f t="shared" si="3"/>
        <v>0</v>
      </c>
      <c r="I75" s="3">
        <f t="shared" si="4"/>
        <v>0</v>
      </c>
      <c r="J75" s="3">
        <f t="shared" si="15"/>
        <v>30</v>
      </c>
      <c r="K75" s="45">
        <f t="shared" si="5"/>
        <v>0</v>
      </c>
      <c r="L75" s="46">
        <f t="shared" si="6"/>
        <v>0</v>
      </c>
      <c r="M75" s="3">
        <f t="shared" si="16"/>
        <v>150</v>
      </c>
      <c r="N75" s="3">
        <f t="shared" si="7"/>
        <v>0</v>
      </c>
      <c r="O75" s="3">
        <f t="shared" si="8"/>
        <v>0</v>
      </c>
      <c r="P75" s="3">
        <f t="shared" si="17"/>
        <v>41</v>
      </c>
      <c r="Q75" s="45">
        <f t="shared" si="9"/>
        <v>0</v>
      </c>
      <c r="R75" s="46">
        <f t="shared" si="18"/>
        <v>0</v>
      </c>
      <c r="S75" s="3">
        <f t="shared" ref="S75" si="182">IF(R74=0,R$14,0)</f>
        <v>75</v>
      </c>
      <c r="T75" s="3">
        <f t="shared" si="10"/>
        <v>0</v>
      </c>
      <c r="U75" s="3">
        <f t="shared" si="11"/>
        <v>0</v>
      </c>
      <c r="V75" s="3">
        <f t="shared" ref="V75" si="183">IF(U74=0,U$14,0)</f>
        <v>233</v>
      </c>
      <c r="W75" s="45">
        <f t="shared" si="12"/>
        <v>0</v>
      </c>
      <c r="X75" s="46">
        <f t="shared" si="13"/>
        <v>0</v>
      </c>
      <c r="Y75" s="3">
        <f t="shared" ref="Y75" si="184">IF(X74=0,X$14,0)</f>
        <v>0</v>
      </c>
      <c r="Z75" s="65"/>
    </row>
    <row r="76" spans="1:26" x14ac:dyDescent="0.25">
      <c r="A76" s="65"/>
      <c r="B76" s="43">
        <v>59</v>
      </c>
      <c r="C76" s="59">
        <f t="shared" si="1"/>
        <v>0</v>
      </c>
      <c r="D76" s="3">
        <f t="shared" si="22"/>
        <v>0</v>
      </c>
      <c r="E76" s="45">
        <f t="shared" si="2"/>
        <v>0</v>
      </c>
      <c r="F76" s="46">
        <f t="shared" si="0"/>
        <v>0</v>
      </c>
      <c r="G76" s="3">
        <f t="shared" si="14"/>
        <v>30</v>
      </c>
      <c r="H76" s="3">
        <f t="shared" si="3"/>
        <v>0</v>
      </c>
      <c r="I76" s="3">
        <f t="shared" si="4"/>
        <v>0</v>
      </c>
      <c r="J76" s="3">
        <f t="shared" si="15"/>
        <v>30</v>
      </c>
      <c r="K76" s="45">
        <f t="shared" si="5"/>
        <v>0</v>
      </c>
      <c r="L76" s="46">
        <f t="shared" si="6"/>
        <v>0</v>
      </c>
      <c r="M76" s="3">
        <f t="shared" si="16"/>
        <v>150</v>
      </c>
      <c r="N76" s="3">
        <f t="shared" si="7"/>
        <v>0</v>
      </c>
      <c r="O76" s="3">
        <f t="shared" si="8"/>
        <v>0</v>
      </c>
      <c r="P76" s="3">
        <f t="shared" si="17"/>
        <v>41</v>
      </c>
      <c r="Q76" s="45">
        <f t="shared" si="9"/>
        <v>0</v>
      </c>
      <c r="R76" s="46">
        <f t="shared" si="18"/>
        <v>0</v>
      </c>
      <c r="S76" s="3">
        <f t="shared" ref="S76" si="185">IF(R75=0,R$14,0)</f>
        <v>75</v>
      </c>
      <c r="T76" s="3">
        <f t="shared" si="10"/>
        <v>0</v>
      </c>
      <c r="U76" s="3">
        <f t="shared" si="11"/>
        <v>0</v>
      </c>
      <c r="V76" s="3">
        <f t="shared" ref="V76" si="186">IF(U75=0,U$14,0)</f>
        <v>233</v>
      </c>
      <c r="W76" s="45">
        <f t="shared" si="12"/>
        <v>0</v>
      </c>
      <c r="X76" s="46">
        <f t="shared" si="13"/>
        <v>0</v>
      </c>
      <c r="Y76" s="3">
        <f t="shared" ref="Y76" si="187">IF(X75=0,X$14,0)</f>
        <v>0</v>
      </c>
      <c r="Z76" s="65"/>
    </row>
    <row r="77" spans="1:26" s="51" customFormat="1" x14ac:dyDescent="0.25">
      <c r="A77" s="75"/>
      <c r="B77" s="47">
        <v>60</v>
      </c>
      <c r="C77" s="60">
        <f t="shared" si="1"/>
        <v>0</v>
      </c>
      <c r="D77" s="48">
        <f t="shared" si="22"/>
        <v>0</v>
      </c>
      <c r="E77" s="49">
        <f t="shared" si="2"/>
        <v>0</v>
      </c>
      <c r="F77" s="50">
        <f t="shared" si="0"/>
        <v>0</v>
      </c>
      <c r="G77" s="48">
        <f t="shared" si="14"/>
        <v>30</v>
      </c>
      <c r="H77" s="48">
        <f t="shared" si="3"/>
        <v>0</v>
      </c>
      <c r="I77" s="48">
        <f t="shared" si="4"/>
        <v>0</v>
      </c>
      <c r="J77" s="48">
        <f t="shared" si="15"/>
        <v>30</v>
      </c>
      <c r="K77" s="49">
        <f t="shared" si="5"/>
        <v>0</v>
      </c>
      <c r="L77" s="50">
        <f t="shared" si="6"/>
        <v>0</v>
      </c>
      <c r="M77" s="48">
        <f t="shared" si="16"/>
        <v>150</v>
      </c>
      <c r="N77" s="48">
        <f t="shared" si="7"/>
        <v>0</v>
      </c>
      <c r="O77" s="48">
        <f t="shared" si="8"/>
        <v>0</v>
      </c>
      <c r="P77" s="48">
        <f t="shared" si="17"/>
        <v>41</v>
      </c>
      <c r="Q77" s="49">
        <f t="shared" si="9"/>
        <v>0</v>
      </c>
      <c r="R77" s="50">
        <f t="shared" si="18"/>
        <v>0</v>
      </c>
      <c r="S77" s="48">
        <f t="shared" ref="S77" si="188">IF(R76=0,R$14,0)</f>
        <v>75</v>
      </c>
      <c r="T77" s="48">
        <f t="shared" si="10"/>
        <v>0</v>
      </c>
      <c r="U77" s="48">
        <f t="shared" si="11"/>
        <v>0</v>
      </c>
      <c r="V77" s="48">
        <f t="shared" ref="V77" si="189">IF(U76=0,U$14,0)</f>
        <v>233</v>
      </c>
      <c r="W77" s="49">
        <f t="shared" si="12"/>
        <v>0</v>
      </c>
      <c r="X77" s="50">
        <f t="shared" si="13"/>
        <v>0</v>
      </c>
      <c r="Y77" s="48">
        <f t="shared" ref="Y77" si="190">IF(X76=0,X$14,0)</f>
        <v>0</v>
      </c>
      <c r="Z77" s="75"/>
    </row>
    <row r="78" spans="1:26" x14ac:dyDescent="0.25">
      <c r="A78" s="65"/>
      <c r="B78" s="43">
        <v>61</v>
      </c>
      <c r="C78" s="59">
        <f t="shared" si="1"/>
        <v>0</v>
      </c>
      <c r="D78" s="3">
        <f t="shared" si="22"/>
        <v>0</v>
      </c>
      <c r="E78" s="45">
        <f t="shared" si="2"/>
        <v>0</v>
      </c>
      <c r="F78" s="46">
        <f t="shared" si="0"/>
        <v>0</v>
      </c>
      <c r="G78" s="3">
        <f t="shared" si="14"/>
        <v>30</v>
      </c>
      <c r="H78" s="3">
        <f t="shared" si="3"/>
        <v>0</v>
      </c>
      <c r="I78" s="3">
        <f t="shared" si="4"/>
        <v>0</v>
      </c>
      <c r="J78" s="3">
        <f t="shared" si="15"/>
        <v>30</v>
      </c>
      <c r="K78" s="45">
        <f t="shared" si="5"/>
        <v>0</v>
      </c>
      <c r="L78" s="46">
        <f t="shared" si="6"/>
        <v>0</v>
      </c>
      <c r="M78" s="3">
        <f t="shared" si="16"/>
        <v>150</v>
      </c>
      <c r="N78" s="3">
        <f t="shared" si="7"/>
        <v>0</v>
      </c>
      <c r="O78" s="3">
        <f t="shared" si="8"/>
        <v>0</v>
      </c>
      <c r="P78" s="3">
        <f t="shared" si="17"/>
        <v>41</v>
      </c>
      <c r="Q78" s="45">
        <f t="shared" si="9"/>
        <v>0</v>
      </c>
      <c r="R78" s="46">
        <f t="shared" si="18"/>
        <v>0</v>
      </c>
      <c r="S78" s="3">
        <f t="shared" ref="S78" si="191">IF(R77=0,R$14,0)</f>
        <v>75</v>
      </c>
      <c r="T78" s="3">
        <f t="shared" si="10"/>
        <v>0</v>
      </c>
      <c r="U78" s="3">
        <f t="shared" si="11"/>
        <v>0</v>
      </c>
      <c r="V78" s="3">
        <f t="shared" ref="V78" si="192">IF(U77=0,U$14,0)</f>
        <v>233</v>
      </c>
      <c r="W78" s="45">
        <f t="shared" si="12"/>
        <v>0</v>
      </c>
      <c r="X78" s="46">
        <f t="shared" si="13"/>
        <v>0</v>
      </c>
      <c r="Y78" s="3">
        <f t="shared" ref="Y78" si="193">IF(X77=0,X$14,0)</f>
        <v>0</v>
      </c>
      <c r="Z78" s="65"/>
    </row>
    <row r="79" spans="1:26" x14ac:dyDescent="0.25">
      <c r="A79" s="65"/>
      <c r="B79" s="43">
        <v>62</v>
      </c>
      <c r="C79" s="59">
        <f t="shared" si="1"/>
        <v>0</v>
      </c>
      <c r="D79" s="3">
        <f t="shared" si="22"/>
        <v>0</v>
      </c>
      <c r="E79" s="45">
        <f t="shared" si="2"/>
        <v>0</v>
      </c>
      <c r="F79" s="46">
        <f t="shared" si="0"/>
        <v>0</v>
      </c>
      <c r="G79" s="3">
        <f t="shared" si="14"/>
        <v>30</v>
      </c>
      <c r="H79" s="3">
        <f t="shared" si="3"/>
        <v>0</v>
      </c>
      <c r="I79" s="3">
        <f t="shared" si="4"/>
        <v>0</v>
      </c>
      <c r="J79" s="3">
        <f t="shared" si="15"/>
        <v>30</v>
      </c>
      <c r="K79" s="45">
        <f t="shared" si="5"/>
        <v>0</v>
      </c>
      <c r="L79" s="46">
        <f t="shared" si="6"/>
        <v>0</v>
      </c>
      <c r="M79" s="3">
        <f t="shared" si="16"/>
        <v>150</v>
      </c>
      <c r="N79" s="3">
        <f t="shared" si="7"/>
        <v>0</v>
      </c>
      <c r="O79" s="3">
        <f t="shared" si="8"/>
        <v>0</v>
      </c>
      <c r="P79" s="3">
        <f t="shared" si="17"/>
        <v>41</v>
      </c>
      <c r="Q79" s="45">
        <f t="shared" si="9"/>
        <v>0</v>
      </c>
      <c r="R79" s="46">
        <f t="shared" si="18"/>
        <v>0</v>
      </c>
      <c r="S79" s="3">
        <f t="shared" ref="S79" si="194">IF(R78=0,R$14,0)</f>
        <v>75</v>
      </c>
      <c r="T79" s="3">
        <f t="shared" si="10"/>
        <v>0</v>
      </c>
      <c r="U79" s="3">
        <f t="shared" si="11"/>
        <v>0</v>
      </c>
      <c r="V79" s="3">
        <f t="shared" ref="V79" si="195">IF(U78=0,U$14,0)</f>
        <v>233</v>
      </c>
      <c r="W79" s="45">
        <f t="shared" si="12"/>
        <v>0</v>
      </c>
      <c r="X79" s="46">
        <f t="shared" si="13"/>
        <v>0</v>
      </c>
      <c r="Y79" s="3">
        <f t="shared" ref="Y79" si="196">IF(X78=0,X$14,0)</f>
        <v>0</v>
      </c>
      <c r="Z79" s="65"/>
    </row>
    <row r="80" spans="1:26" x14ac:dyDescent="0.25">
      <c r="A80" s="65"/>
      <c r="B80" s="43">
        <v>63</v>
      </c>
      <c r="C80" s="59">
        <f t="shared" si="1"/>
        <v>0</v>
      </c>
      <c r="D80" s="3">
        <f t="shared" si="22"/>
        <v>0</v>
      </c>
      <c r="E80" s="45">
        <f t="shared" si="2"/>
        <v>0</v>
      </c>
      <c r="F80" s="46">
        <f t="shared" si="0"/>
        <v>0</v>
      </c>
      <c r="G80" s="3">
        <f t="shared" si="14"/>
        <v>30</v>
      </c>
      <c r="H80" s="3">
        <f t="shared" si="3"/>
        <v>0</v>
      </c>
      <c r="I80" s="3">
        <f t="shared" si="4"/>
        <v>0</v>
      </c>
      <c r="J80" s="3">
        <f t="shared" si="15"/>
        <v>30</v>
      </c>
      <c r="K80" s="45">
        <f t="shared" si="5"/>
        <v>0</v>
      </c>
      <c r="L80" s="46">
        <f t="shared" si="6"/>
        <v>0</v>
      </c>
      <c r="M80" s="3">
        <f t="shared" si="16"/>
        <v>150</v>
      </c>
      <c r="N80" s="3">
        <f t="shared" si="7"/>
        <v>0</v>
      </c>
      <c r="O80" s="3">
        <f t="shared" si="8"/>
        <v>0</v>
      </c>
      <c r="P80" s="3">
        <f t="shared" si="17"/>
        <v>41</v>
      </c>
      <c r="Q80" s="45">
        <f t="shared" si="9"/>
        <v>0</v>
      </c>
      <c r="R80" s="46">
        <f t="shared" si="18"/>
        <v>0</v>
      </c>
      <c r="S80" s="3">
        <f t="shared" ref="S80" si="197">IF(R79=0,R$14,0)</f>
        <v>75</v>
      </c>
      <c r="T80" s="3">
        <f t="shared" si="10"/>
        <v>0</v>
      </c>
      <c r="U80" s="3">
        <f t="shared" si="11"/>
        <v>0</v>
      </c>
      <c r="V80" s="3">
        <f t="shared" ref="V80" si="198">IF(U79=0,U$14,0)</f>
        <v>233</v>
      </c>
      <c r="W80" s="45">
        <f t="shared" si="12"/>
        <v>0</v>
      </c>
      <c r="X80" s="46">
        <f t="shared" si="13"/>
        <v>0</v>
      </c>
      <c r="Y80" s="3">
        <f t="shared" ref="Y80" si="199">IF(X79=0,X$14,0)</f>
        <v>0</v>
      </c>
      <c r="Z80" s="65"/>
    </row>
    <row r="81" spans="1:26" x14ac:dyDescent="0.25">
      <c r="A81" s="65"/>
      <c r="B81" s="43">
        <v>64</v>
      </c>
      <c r="C81" s="59">
        <f t="shared" si="1"/>
        <v>0</v>
      </c>
      <c r="D81" s="3">
        <f t="shared" si="22"/>
        <v>0</v>
      </c>
      <c r="E81" s="45">
        <f t="shared" si="2"/>
        <v>0</v>
      </c>
      <c r="F81" s="46">
        <f t="shared" si="0"/>
        <v>0</v>
      </c>
      <c r="G81" s="3">
        <f t="shared" si="14"/>
        <v>30</v>
      </c>
      <c r="H81" s="3">
        <f t="shared" si="3"/>
        <v>0</v>
      </c>
      <c r="I81" s="3">
        <f t="shared" si="4"/>
        <v>0</v>
      </c>
      <c r="J81" s="3">
        <f t="shared" si="15"/>
        <v>30</v>
      </c>
      <c r="K81" s="45">
        <f t="shared" si="5"/>
        <v>0</v>
      </c>
      <c r="L81" s="46">
        <f t="shared" si="6"/>
        <v>0</v>
      </c>
      <c r="M81" s="3">
        <f t="shared" si="16"/>
        <v>150</v>
      </c>
      <c r="N81" s="3">
        <f t="shared" si="7"/>
        <v>0</v>
      </c>
      <c r="O81" s="3">
        <f t="shared" si="8"/>
        <v>0</v>
      </c>
      <c r="P81" s="3">
        <f t="shared" si="17"/>
        <v>41</v>
      </c>
      <c r="Q81" s="45">
        <f t="shared" si="9"/>
        <v>0</v>
      </c>
      <c r="R81" s="46">
        <f t="shared" si="18"/>
        <v>0</v>
      </c>
      <c r="S81" s="3">
        <f t="shared" ref="S81" si="200">IF(R80=0,R$14,0)</f>
        <v>75</v>
      </c>
      <c r="T81" s="3">
        <f t="shared" si="10"/>
        <v>0</v>
      </c>
      <c r="U81" s="3">
        <f t="shared" si="11"/>
        <v>0</v>
      </c>
      <c r="V81" s="3">
        <f t="shared" ref="V81" si="201">IF(U80=0,U$14,0)</f>
        <v>233</v>
      </c>
      <c r="W81" s="45">
        <f t="shared" si="12"/>
        <v>0</v>
      </c>
      <c r="X81" s="46">
        <f t="shared" si="13"/>
        <v>0</v>
      </c>
      <c r="Y81" s="3">
        <f t="shared" ref="Y81" si="202">IF(X80=0,X$14,0)</f>
        <v>0</v>
      </c>
      <c r="Z81" s="65"/>
    </row>
    <row r="82" spans="1:26" x14ac:dyDescent="0.25">
      <c r="A82" s="65"/>
      <c r="B82" s="43">
        <v>65</v>
      </c>
      <c r="C82" s="59">
        <f t="shared" si="1"/>
        <v>0</v>
      </c>
      <c r="D82" s="3">
        <f t="shared" si="22"/>
        <v>0</v>
      </c>
      <c r="E82" s="45">
        <f t="shared" si="2"/>
        <v>0</v>
      </c>
      <c r="F82" s="46">
        <f t="shared" si="0"/>
        <v>0</v>
      </c>
      <c r="G82" s="3">
        <f t="shared" si="14"/>
        <v>30</v>
      </c>
      <c r="H82" s="3">
        <f t="shared" si="3"/>
        <v>0</v>
      </c>
      <c r="I82" s="3">
        <f t="shared" si="4"/>
        <v>0</v>
      </c>
      <c r="J82" s="3">
        <f t="shared" si="15"/>
        <v>30</v>
      </c>
      <c r="K82" s="45">
        <f t="shared" si="5"/>
        <v>0</v>
      </c>
      <c r="L82" s="46">
        <f t="shared" si="6"/>
        <v>0</v>
      </c>
      <c r="M82" s="3">
        <f t="shared" si="16"/>
        <v>150</v>
      </c>
      <c r="N82" s="3">
        <f t="shared" si="7"/>
        <v>0</v>
      </c>
      <c r="O82" s="3">
        <f t="shared" si="8"/>
        <v>0</v>
      </c>
      <c r="P82" s="3">
        <f t="shared" ref="P82:P137" si="203">IF(O81=0,O$14,0)</f>
        <v>41</v>
      </c>
      <c r="Q82" s="45">
        <f t="shared" si="9"/>
        <v>0</v>
      </c>
      <c r="R82" s="46">
        <f t="shared" si="18"/>
        <v>0</v>
      </c>
      <c r="S82" s="3">
        <f t="shared" ref="S82" si="204">IF(R81=0,R$14,0)</f>
        <v>75</v>
      </c>
      <c r="T82" s="3">
        <f t="shared" si="10"/>
        <v>0</v>
      </c>
      <c r="U82" s="3">
        <f t="shared" si="11"/>
        <v>0</v>
      </c>
      <c r="V82" s="3">
        <f t="shared" ref="V82" si="205">IF(U81=0,U$14,0)</f>
        <v>233</v>
      </c>
      <c r="W82" s="45">
        <f t="shared" si="12"/>
        <v>0</v>
      </c>
      <c r="X82" s="46">
        <f t="shared" si="13"/>
        <v>0</v>
      </c>
      <c r="Y82" s="3">
        <f t="shared" ref="Y82" si="206">IF(X81=0,X$14,0)</f>
        <v>0</v>
      </c>
      <c r="Z82" s="65"/>
    </row>
    <row r="83" spans="1:26" x14ac:dyDescent="0.25">
      <c r="A83" s="65"/>
      <c r="B83" s="43">
        <v>66</v>
      </c>
      <c r="C83" s="59">
        <f t="shared" si="1"/>
        <v>0</v>
      </c>
      <c r="D83" s="3">
        <f t="shared" si="22"/>
        <v>0</v>
      </c>
      <c r="E83" s="45">
        <f t="shared" si="2"/>
        <v>0</v>
      </c>
      <c r="F83" s="46">
        <f t="shared" ref="F83:F137" si="207">IF((F82-E83)&lt;=0.0001,0,(F82-E83)*(1+(F$15/12)))</f>
        <v>0</v>
      </c>
      <c r="G83" s="3">
        <f t="shared" si="14"/>
        <v>30</v>
      </c>
      <c r="H83" s="3">
        <f t="shared" si="3"/>
        <v>0</v>
      </c>
      <c r="I83" s="3">
        <f t="shared" si="4"/>
        <v>0</v>
      </c>
      <c r="J83" s="3">
        <f t="shared" si="15"/>
        <v>30</v>
      </c>
      <c r="K83" s="45">
        <f t="shared" si="5"/>
        <v>0</v>
      </c>
      <c r="L83" s="46">
        <f t="shared" si="6"/>
        <v>0</v>
      </c>
      <c r="M83" s="3">
        <f t="shared" si="16"/>
        <v>150</v>
      </c>
      <c r="N83" s="3">
        <f t="shared" si="7"/>
        <v>0</v>
      </c>
      <c r="O83" s="3">
        <f t="shared" si="8"/>
        <v>0</v>
      </c>
      <c r="P83" s="3">
        <f t="shared" si="203"/>
        <v>41</v>
      </c>
      <c r="Q83" s="45">
        <f t="shared" si="9"/>
        <v>0</v>
      </c>
      <c r="R83" s="46">
        <f t="shared" si="18"/>
        <v>0</v>
      </c>
      <c r="S83" s="3">
        <f t="shared" ref="S83" si="208">IF(R82=0,R$14,0)</f>
        <v>75</v>
      </c>
      <c r="T83" s="3">
        <f t="shared" si="10"/>
        <v>0</v>
      </c>
      <c r="U83" s="3">
        <f t="shared" si="11"/>
        <v>0</v>
      </c>
      <c r="V83" s="3">
        <f t="shared" ref="V83" si="209">IF(U82=0,U$14,0)</f>
        <v>233</v>
      </c>
      <c r="W83" s="45">
        <f t="shared" si="12"/>
        <v>0</v>
      </c>
      <c r="X83" s="46">
        <f t="shared" si="13"/>
        <v>0</v>
      </c>
      <c r="Y83" s="3">
        <f t="shared" ref="Y83" si="210">IF(X82=0,X$14,0)</f>
        <v>0</v>
      </c>
      <c r="Z83" s="65"/>
    </row>
    <row r="84" spans="1:26" x14ac:dyDescent="0.25">
      <c r="A84" s="65"/>
      <c r="B84" s="43">
        <v>67</v>
      </c>
      <c r="C84" s="59">
        <f t="shared" ref="C84:C137" si="211">IF((D83-$L$3-$D$14-SUM(G84,J84,M84,P84,S84,V84,Y84))&lt;=0,($L$3+(D83-$L$3)),($L$3+$D$14+SUM(G84,J84,M84,P84,S84,V84,Y84)))</f>
        <v>0</v>
      </c>
      <c r="D84" s="3">
        <f t="shared" si="22"/>
        <v>0</v>
      </c>
      <c r="E84" s="45">
        <f t="shared" ref="E84:E137" si="212">IF(AND(((F83-$L$3+C84-F$14-D$14-SUM(J84,M84,P84,S84,V84,Y84))&lt;=0),D84=0),F83,IF(D84=0,$L$3-C84+F$14+D$14+SUM(J84,M84,P84,S84,V84,Y84),F$14))</f>
        <v>0</v>
      </c>
      <c r="F84" s="46">
        <f t="shared" si="207"/>
        <v>0</v>
      </c>
      <c r="G84" s="3">
        <f t="shared" si="14"/>
        <v>30</v>
      </c>
      <c r="H84" s="3">
        <f t="shared" ref="H84:H137" si="213">IF(AND(((I83-$L$3+E84+C84-I$14-F$14-D$14-SUM(M84,P84,S84,V84,Y84))&lt;=0),F84+D84=0),I83,IF(I$14&gt;=I83,I83,IF(AND(F84=0,D84=0),$L$3-E84-C84+I$14+F$14+D$14+SUM(M84,P84,S84,V84,Y84),I$14)))</f>
        <v>0</v>
      </c>
      <c r="I84" s="3">
        <f t="shared" ref="I84:I137" si="214">IF((I83-H84)&lt;=0.0001,0,(I83-H84)*(1+(I$15/12)))</f>
        <v>0</v>
      </c>
      <c r="J84" s="3">
        <f t="shared" si="15"/>
        <v>30</v>
      </c>
      <c r="K84" s="45">
        <f t="shared" ref="K84:K137" si="215">IF(AND(((L83-$L$3+H84+E84+C84-L$14-I$14-F$14-D$14-SUM(P84,S84,V84,Y84))&lt;=0),I84+F84+D84=0),L83,IF(L$14&gt;=L83,L83, IF(AND(I84=0,F84=0,D84=0),$L$3-H84-E84-C84+L$14+I$14+F$14+D$14+SUM(P84,S84,V84,Y84),L$14)))</f>
        <v>0</v>
      </c>
      <c r="L84" s="46">
        <f t="shared" ref="L84:L137" si="216">IF((L83-K84)&lt;=0.0001,0,(L83-K84)*(1+(L$15/12)))</f>
        <v>0</v>
      </c>
      <c r="M84" s="3">
        <f t="shared" si="16"/>
        <v>150</v>
      </c>
      <c r="N84" s="3">
        <f t="shared" ref="N84:N137" si="217">IF(AND(((O83-$L$3+K84+H84+E84+C84-O$14-L$14-I$14-F$14-D$14-SUM(S84,V84,Y84))&lt;=0),L84+I84+F84+D84=0),O83,IF(O$14&gt;=O83,O83,IF(AND(L84=0,I84=0,F84=0,D84=0),$L$3-K84-H84-E84-C84+O$14+L$14+I$14+F$14+D$14+SUM(S84,V84,Y84),O$14)))</f>
        <v>0</v>
      </c>
      <c r="O84" s="3">
        <f t="shared" ref="O84:O137" si="218">IF((O83-N84)&lt;=0.0001,0,(O83-N84)*(1+(O$15/12)))</f>
        <v>0</v>
      </c>
      <c r="P84" s="3">
        <f t="shared" si="203"/>
        <v>41</v>
      </c>
      <c r="Q84" s="45">
        <f t="shared" ref="Q84:Q137" si="219">IF(AND(((R83-$L$3+N84+K84+H84+E84+C84-R$14-O$14-L$14-I$14-F$14-D$14-SUM(V84,Y84))&lt;=0),O84+L84+I84+F84+D84=0),R83,IF(R$14&gt;=R83,R83,IF(AND(O84=0,L84=0,I84=0,F84=0),$L$3-N84-K84-H84-E84-C84+R$14+O$14+L$14+I$14+F$14+D$14+SUM(V84,Y84),R$14)))</f>
        <v>0</v>
      </c>
      <c r="R84" s="46">
        <f t="shared" si="18"/>
        <v>0</v>
      </c>
      <c r="S84" s="3">
        <f t="shared" ref="S84" si="220">IF(R83=0,R$14,0)</f>
        <v>75</v>
      </c>
      <c r="T84" s="3">
        <f t="shared" ref="T84:T137" si="221">IF(AND(((U83-$L$3+Q84+N84+K84+H84+E84+C84-U$14-R$14-O$14-L$14-I$14-F$14-D$14-SUM(Y84))&lt;=0),R84+O84+L84+I84+F84+D84=0),U83,IF(U$14&gt;=U83,U83,IF(AND(R84=0,O84=0,L84=0,I84=0,F84=0,D84=0),$L$3-Q84-N84-K84-H84-E84-C84+U$14+R$14+O$14+L$14+I$14+F$14+D$14+SUM(Y84),U$14)))</f>
        <v>0</v>
      </c>
      <c r="U84" s="3">
        <f t="shared" ref="U84:U137" si="222">IF((U83-T84)&lt;=0.0001,0,(U83-T84)*(1+(U$15/12)))</f>
        <v>0</v>
      </c>
      <c r="V84" s="3">
        <f t="shared" ref="V84" si="223">IF(U83=0,U$14,0)</f>
        <v>233</v>
      </c>
      <c r="W84" s="45">
        <f t="shared" ref="W84:W137" si="224">IF(AND(((X83-$L$3+T84+Q84+N84+K84+H84+E84+C84-X$14-U$14-R$14-O$14-L$14-I$14-F$14-D$14)&lt;=0),U84+R84+O84+L84+I84+F84+D84=0),X83,IF(X$14&gt;=X83,X83,IF(AND(U84=0,R84=0,O84=0,L84=0,I84=0,F84=0,D84=0),$L$3-T84-Q84-N84-K84-H84-E84-C84+X$14+U$14+R$14+O$14+L$14+I$14+F$14+D$14,X$14)))</f>
        <v>0</v>
      </c>
      <c r="X84" s="46">
        <f t="shared" ref="X84:X137" si="225">IF((X83-W84)&lt;=0.0001,0,(X83-W84)*(1+(X$15/12)))</f>
        <v>0</v>
      </c>
      <c r="Y84" s="3">
        <f t="shared" ref="Y84" si="226">IF(X83=0,X$14,0)</f>
        <v>0</v>
      </c>
      <c r="Z84" s="65"/>
    </row>
    <row r="85" spans="1:26" x14ac:dyDescent="0.25">
      <c r="A85" s="65"/>
      <c r="B85" s="43">
        <v>68</v>
      </c>
      <c r="C85" s="59">
        <f t="shared" si="211"/>
        <v>0</v>
      </c>
      <c r="D85" s="3">
        <f t="shared" si="22"/>
        <v>0</v>
      </c>
      <c r="E85" s="45">
        <f t="shared" si="212"/>
        <v>0</v>
      </c>
      <c r="F85" s="46">
        <f t="shared" si="207"/>
        <v>0</v>
      </c>
      <c r="G85" s="3">
        <f t="shared" ref="G85:G137" si="227">IF(F84=0,F$14,0)</f>
        <v>30</v>
      </c>
      <c r="H85" s="3">
        <f t="shared" si="213"/>
        <v>0</v>
      </c>
      <c r="I85" s="3">
        <f t="shared" si="214"/>
        <v>0</v>
      </c>
      <c r="J85" s="3">
        <f t="shared" ref="J85:J137" si="228">IF(I84=0,I$14,0)</f>
        <v>30</v>
      </c>
      <c r="K85" s="45">
        <f t="shared" si="215"/>
        <v>0</v>
      </c>
      <c r="L85" s="46">
        <f t="shared" si="216"/>
        <v>0</v>
      </c>
      <c r="M85" s="3">
        <f t="shared" ref="M85:M137" si="229">IF(L84=0,L$14,0)</f>
        <v>150</v>
      </c>
      <c r="N85" s="3">
        <f t="shared" si="217"/>
        <v>0</v>
      </c>
      <c r="O85" s="3">
        <f t="shared" si="218"/>
        <v>0</v>
      </c>
      <c r="P85" s="3">
        <f t="shared" si="203"/>
        <v>41</v>
      </c>
      <c r="Q85" s="45">
        <f t="shared" si="219"/>
        <v>0</v>
      </c>
      <c r="R85" s="46">
        <f t="shared" ref="R85:R137" si="230">IF((R84-Q85)&lt;=0.0001,0,(R84-Q85)*(1+(R$15/12)))</f>
        <v>0</v>
      </c>
      <c r="S85" s="3">
        <f t="shared" ref="S85" si="231">IF(R84=0,R$14,0)</f>
        <v>75</v>
      </c>
      <c r="T85" s="3">
        <f t="shared" si="221"/>
        <v>0</v>
      </c>
      <c r="U85" s="3">
        <f t="shared" si="222"/>
        <v>0</v>
      </c>
      <c r="V85" s="3">
        <f t="shared" ref="V85" si="232">IF(U84=0,U$14,0)</f>
        <v>233</v>
      </c>
      <c r="W85" s="45">
        <f t="shared" si="224"/>
        <v>0</v>
      </c>
      <c r="X85" s="46">
        <f t="shared" si="225"/>
        <v>0</v>
      </c>
      <c r="Y85" s="3">
        <f t="shared" ref="Y85" si="233">IF(X84=0,X$14,0)</f>
        <v>0</v>
      </c>
      <c r="Z85" s="65"/>
    </row>
    <row r="86" spans="1:26" x14ac:dyDescent="0.25">
      <c r="A86" s="65"/>
      <c r="B86" s="43">
        <v>69</v>
      </c>
      <c r="C86" s="59">
        <f t="shared" si="211"/>
        <v>0</v>
      </c>
      <c r="D86" s="3">
        <f t="shared" ref="D86:D137" si="234">IF((D85-C86)&lt;=0.0001,0,(D85-C86)*(1+(D$15/12)))</f>
        <v>0</v>
      </c>
      <c r="E86" s="45">
        <f t="shared" si="212"/>
        <v>0</v>
      </c>
      <c r="F86" s="46">
        <f t="shared" si="207"/>
        <v>0</v>
      </c>
      <c r="G86" s="3">
        <f t="shared" si="227"/>
        <v>30</v>
      </c>
      <c r="H86" s="3">
        <f t="shared" si="213"/>
        <v>0</v>
      </c>
      <c r="I86" s="3">
        <f t="shared" si="214"/>
        <v>0</v>
      </c>
      <c r="J86" s="3">
        <f t="shared" si="228"/>
        <v>30</v>
      </c>
      <c r="K86" s="45">
        <f t="shared" si="215"/>
        <v>0</v>
      </c>
      <c r="L86" s="46">
        <f t="shared" si="216"/>
        <v>0</v>
      </c>
      <c r="M86" s="3">
        <f t="shared" si="229"/>
        <v>150</v>
      </c>
      <c r="N86" s="3">
        <f t="shared" si="217"/>
        <v>0</v>
      </c>
      <c r="O86" s="3">
        <f t="shared" si="218"/>
        <v>0</v>
      </c>
      <c r="P86" s="3">
        <f t="shared" si="203"/>
        <v>41</v>
      </c>
      <c r="Q86" s="45">
        <f t="shared" si="219"/>
        <v>0</v>
      </c>
      <c r="R86" s="46">
        <f t="shared" si="230"/>
        <v>0</v>
      </c>
      <c r="S86" s="3">
        <f t="shared" ref="S86" si="235">IF(R85=0,R$14,0)</f>
        <v>75</v>
      </c>
      <c r="T86" s="3">
        <f t="shared" si="221"/>
        <v>0</v>
      </c>
      <c r="U86" s="3">
        <f t="shared" si="222"/>
        <v>0</v>
      </c>
      <c r="V86" s="3">
        <f t="shared" ref="V86" si="236">IF(U85=0,U$14,0)</f>
        <v>233</v>
      </c>
      <c r="W86" s="45">
        <f t="shared" si="224"/>
        <v>0</v>
      </c>
      <c r="X86" s="46">
        <f t="shared" si="225"/>
        <v>0</v>
      </c>
      <c r="Y86" s="3">
        <f t="shared" ref="Y86" si="237">IF(X85=0,X$14,0)</f>
        <v>0</v>
      </c>
      <c r="Z86" s="65"/>
    </row>
    <row r="87" spans="1:26" x14ac:dyDescent="0.25">
      <c r="A87" s="65"/>
      <c r="B87" s="43">
        <v>70</v>
      </c>
      <c r="C87" s="59">
        <f t="shared" si="211"/>
        <v>0</v>
      </c>
      <c r="D87" s="3">
        <f t="shared" si="234"/>
        <v>0</v>
      </c>
      <c r="E87" s="45">
        <f t="shared" si="212"/>
        <v>0</v>
      </c>
      <c r="F87" s="46">
        <f t="shared" si="207"/>
        <v>0</v>
      </c>
      <c r="G87" s="3">
        <f t="shared" si="227"/>
        <v>30</v>
      </c>
      <c r="H87" s="3">
        <f t="shared" si="213"/>
        <v>0</v>
      </c>
      <c r="I87" s="3">
        <f t="shared" si="214"/>
        <v>0</v>
      </c>
      <c r="J87" s="3">
        <f t="shared" si="228"/>
        <v>30</v>
      </c>
      <c r="K87" s="45">
        <f t="shared" si="215"/>
        <v>0</v>
      </c>
      <c r="L87" s="46">
        <f t="shared" si="216"/>
        <v>0</v>
      </c>
      <c r="M87" s="3">
        <f t="shared" si="229"/>
        <v>150</v>
      </c>
      <c r="N87" s="3">
        <f t="shared" si="217"/>
        <v>0</v>
      </c>
      <c r="O87" s="3">
        <f t="shared" si="218"/>
        <v>0</v>
      </c>
      <c r="P87" s="3">
        <f t="shared" si="203"/>
        <v>41</v>
      </c>
      <c r="Q87" s="45">
        <f t="shared" si="219"/>
        <v>0</v>
      </c>
      <c r="R87" s="46">
        <f t="shared" si="230"/>
        <v>0</v>
      </c>
      <c r="S87" s="3">
        <f t="shared" ref="S87" si="238">IF(R86=0,R$14,0)</f>
        <v>75</v>
      </c>
      <c r="T87" s="3">
        <f t="shared" si="221"/>
        <v>0</v>
      </c>
      <c r="U87" s="3">
        <f t="shared" si="222"/>
        <v>0</v>
      </c>
      <c r="V87" s="3">
        <f t="shared" ref="V87" si="239">IF(U86=0,U$14,0)</f>
        <v>233</v>
      </c>
      <c r="W87" s="45">
        <f t="shared" si="224"/>
        <v>0</v>
      </c>
      <c r="X87" s="46">
        <f t="shared" si="225"/>
        <v>0</v>
      </c>
      <c r="Y87" s="3">
        <f t="shared" ref="Y87" si="240">IF(X86=0,X$14,0)</f>
        <v>0</v>
      </c>
      <c r="Z87" s="65"/>
    </row>
    <row r="88" spans="1:26" x14ac:dyDescent="0.25">
      <c r="A88" s="65"/>
      <c r="B88" s="43">
        <v>71</v>
      </c>
      <c r="C88" s="59">
        <f t="shared" si="211"/>
        <v>0</v>
      </c>
      <c r="D88" s="3">
        <f t="shared" si="234"/>
        <v>0</v>
      </c>
      <c r="E88" s="45">
        <f t="shared" si="212"/>
        <v>0</v>
      </c>
      <c r="F88" s="46">
        <f t="shared" si="207"/>
        <v>0</v>
      </c>
      <c r="G88" s="3">
        <f t="shared" si="227"/>
        <v>30</v>
      </c>
      <c r="H88" s="3">
        <f t="shared" si="213"/>
        <v>0</v>
      </c>
      <c r="I88" s="3">
        <f t="shared" si="214"/>
        <v>0</v>
      </c>
      <c r="J88" s="3">
        <f t="shared" si="228"/>
        <v>30</v>
      </c>
      <c r="K88" s="45">
        <f t="shared" si="215"/>
        <v>0</v>
      </c>
      <c r="L88" s="46">
        <f t="shared" si="216"/>
        <v>0</v>
      </c>
      <c r="M88" s="3">
        <f t="shared" si="229"/>
        <v>150</v>
      </c>
      <c r="N88" s="3">
        <f t="shared" si="217"/>
        <v>0</v>
      </c>
      <c r="O88" s="3">
        <f t="shared" si="218"/>
        <v>0</v>
      </c>
      <c r="P88" s="3">
        <f t="shared" si="203"/>
        <v>41</v>
      </c>
      <c r="Q88" s="45">
        <f t="shared" si="219"/>
        <v>0</v>
      </c>
      <c r="R88" s="46">
        <f t="shared" si="230"/>
        <v>0</v>
      </c>
      <c r="S88" s="3">
        <f t="shared" ref="S88" si="241">IF(R87=0,R$14,0)</f>
        <v>75</v>
      </c>
      <c r="T88" s="3">
        <f t="shared" si="221"/>
        <v>0</v>
      </c>
      <c r="U88" s="3">
        <f t="shared" si="222"/>
        <v>0</v>
      </c>
      <c r="V88" s="3">
        <f t="shared" ref="V88" si="242">IF(U87=0,U$14,0)</f>
        <v>233</v>
      </c>
      <c r="W88" s="45">
        <f t="shared" si="224"/>
        <v>0</v>
      </c>
      <c r="X88" s="46">
        <f t="shared" si="225"/>
        <v>0</v>
      </c>
      <c r="Y88" s="3">
        <f t="shared" ref="Y88" si="243">IF(X87=0,X$14,0)</f>
        <v>0</v>
      </c>
      <c r="Z88" s="65"/>
    </row>
    <row r="89" spans="1:26" s="51" customFormat="1" x14ac:dyDescent="0.25">
      <c r="A89" s="75"/>
      <c r="B89" s="47">
        <v>72</v>
      </c>
      <c r="C89" s="60">
        <f t="shared" si="211"/>
        <v>0</v>
      </c>
      <c r="D89" s="48">
        <f t="shared" si="234"/>
        <v>0</v>
      </c>
      <c r="E89" s="49">
        <f t="shared" si="212"/>
        <v>0</v>
      </c>
      <c r="F89" s="50">
        <f t="shared" si="207"/>
        <v>0</v>
      </c>
      <c r="G89" s="48">
        <f t="shared" si="227"/>
        <v>30</v>
      </c>
      <c r="H89" s="48">
        <f t="shared" si="213"/>
        <v>0</v>
      </c>
      <c r="I89" s="48">
        <f t="shared" si="214"/>
        <v>0</v>
      </c>
      <c r="J89" s="48">
        <f t="shared" si="228"/>
        <v>30</v>
      </c>
      <c r="K89" s="49">
        <f t="shared" si="215"/>
        <v>0</v>
      </c>
      <c r="L89" s="50">
        <f t="shared" si="216"/>
        <v>0</v>
      </c>
      <c r="M89" s="48">
        <f t="shared" si="229"/>
        <v>150</v>
      </c>
      <c r="N89" s="48">
        <f t="shared" si="217"/>
        <v>0</v>
      </c>
      <c r="O89" s="48">
        <f t="shared" si="218"/>
        <v>0</v>
      </c>
      <c r="P89" s="48">
        <f t="shared" si="203"/>
        <v>41</v>
      </c>
      <c r="Q89" s="49">
        <f t="shared" si="219"/>
        <v>0</v>
      </c>
      <c r="R89" s="50">
        <f t="shared" si="230"/>
        <v>0</v>
      </c>
      <c r="S89" s="48">
        <f t="shared" ref="S89" si="244">IF(R88=0,R$14,0)</f>
        <v>75</v>
      </c>
      <c r="T89" s="48">
        <f t="shared" si="221"/>
        <v>0</v>
      </c>
      <c r="U89" s="48">
        <f t="shared" si="222"/>
        <v>0</v>
      </c>
      <c r="V89" s="48">
        <f t="shared" ref="V89" si="245">IF(U88=0,U$14,0)</f>
        <v>233</v>
      </c>
      <c r="W89" s="49">
        <f t="shared" si="224"/>
        <v>0</v>
      </c>
      <c r="X89" s="50">
        <f t="shared" si="225"/>
        <v>0</v>
      </c>
      <c r="Y89" s="48">
        <f t="shared" ref="Y89" si="246">IF(X88=0,X$14,0)</f>
        <v>0</v>
      </c>
      <c r="Z89" s="75"/>
    </row>
    <row r="90" spans="1:26" x14ac:dyDescent="0.25">
      <c r="A90" s="65"/>
      <c r="B90" s="43">
        <v>73</v>
      </c>
      <c r="C90" s="59">
        <f t="shared" si="211"/>
        <v>0</v>
      </c>
      <c r="D90" s="3">
        <f t="shared" si="234"/>
        <v>0</v>
      </c>
      <c r="E90" s="45">
        <f t="shared" si="212"/>
        <v>0</v>
      </c>
      <c r="F90" s="46">
        <f t="shared" si="207"/>
        <v>0</v>
      </c>
      <c r="G90" s="3">
        <f t="shared" si="227"/>
        <v>30</v>
      </c>
      <c r="H90" s="3">
        <f t="shared" si="213"/>
        <v>0</v>
      </c>
      <c r="I90" s="3">
        <f t="shared" si="214"/>
        <v>0</v>
      </c>
      <c r="J90" s="3">
        <f t="shared" si="228"/>
        <v>30</v>
      </c>
      <c r="K90" s="45">
        <f t="shared" si="215"/>
        <v>0</v>
      </c>
      <c r="L90" s="46">
        <f t="shared" si="216"/>
        <v>0</v>
      </c>
      <c r="M90" s="3">
        <f t="shared" si="229"/>
        <v>150</v>
      </c>
      <c r="N90" s="3">
        <f t="shared" si="217"/>
        <v>0</v>
      </c>
      <c r="O90" s="3">
        <f t="shared" si="218"/>
        <v>0</v>
      </c>
      <c r="P90" s="3">
        <f t="shared" si="203"/>
        <v>41</v>
      </c>
      <c r="Q90" s="45">
        <f t="shared" si="219"/>
        <v>0</v>
      </c>
      <c r="R90" s="46">
        <f t="shared" si="230"/>
        <v>0</v>
      </c>
      <c r="S90" s="3">
        <f t="shared" ref="S90" si="247">IF(R89=0,R$14,0)</f>
        <v>75</v>
      </c>
      <c r="T90" s="3">
        <f t="shared" si="221"/>
        <v>0</v>
      </c>
      <c r="U90" s="3">
        <f t="shared" si="222"/>
        <v>0</v>
      </c>
      <c r="V90" s="3">
        <f t="shared" ref="V90" si="248">IF(U89=0,U$14,0)</f>
        <v>233</v>
      </c>
      <c r="W90" s="45">
        <f t="shared" si="224"/>
        <v>0</v>
      </c>
      <c r="X90" s="46">
        <f t="shared" si="225"/>
        <v>0</v>
      </c>
      <c r="Y90" s="3">
        <f t="shared" ref="Y90" si="249">IF(X89=0,X$14,0)</f>
        <v>0</v>
      </c>
      <c r="Z90" s="65"/>
    </row>
    <row r="91" spans="1:26" x14ac:dyDescent="0.25">
      <c r="A91" s="65"/>
      <c r="B91" s="43">
        <v>74</v>
      </c>
      <c r="C91" s="59">
        <f t="shared" si="211"/>
        <v>0</v>
      </c>
      <c r="D91" s="3">
        <f t="shared" si="234"/>
        <v>0</v>
      </c>
      <c r="E91" s="45">
        <f t="shared" si="212"/>
        <v>0</v>
      </c>
      <c r="F91" s="46">
        <f t="shared" si="207"/>
        <v>0</v>
      </c>
      <c r="G91" s="3">
        <f t="shared" si="227"/>
        <v>30</v>
      </c>
      <c r="H91" s="3">
        <f t="shared" si="213"/>
        <v>0</v>
      </c>
      <c r="I91" s="3">
        <f t="shared" si="214"/>
        <v>0</v>
      </c>
      <c r="J91" s="3">
        <f t="shared" si="228"/>
        <v>30</v>
      </c>
      <c r="K91" s="45">
        <f t="shared" si="215"/>
        <v>0</v>
      </c>
      <c r="L91" s="46">
        <f t="shared" si="216"/>
        <v>0</v>
      </c>
      <c r="M91" s="3">
        <f t="shared" si="229"/>
        <v>150</v>
      </c>
      <c r="N91" s="3">
        <f t="shared" si="217"/>
        <v>0</v>
      </c>
      <c r="O91" s="3">
        <f t="shared" si="218"/>
        <v>0</v>
      </c>
      <c r="P91" s="3">
        <f t="shared" si="203"/>
        <v>41</v>
      </c>
      <c r="Q91" s="45">
        <f t="shared" si="219"/>
        <v>0</v>
      </c>
      <c r="R91" s="46">
        <f t="shared" si="230"/>
        <v>0</v>
      </c>
      <c r="S91" s="3">
        <f t="shared" ref="S91" si="250">IF(R90=0,R$14,0)</f>
        <v>75</v>
      </c>
      <c r="T91" s="3">
        <f t="shared" si="221"/>
        <v>0</v>
      </c>
      <c r="U91" s="3">
        <f t="shared" si="222"/>
        <v>0</v>
      </c>
      <c r="V91" s="3">
        <f t="shared" ref="V91" si="251">IF(U90=0,U$14,0)</f>
        <v>233</v>
      </c>
      <c r="W91" s="45">
        <f t="shared" si="224"/>
        <v>0</v>
      </c>
      <c r="X91" s="46">
        <f t="shared" si="225"/>
        <v>0</v>
      </c>
      <c r="Y91" s="3">
        <f t="shared" ref="Y91" si="252">IF(X90=0,X$14,0)</f>
        <v>0</v>
      </c>
      <c r="Z91" s="65"/>
    </row>
    <row r="92" spans="1:26" x14ac:dyDescent="0.25">
      <c r="A92" s="65"/>
      <c r="B92" s="43">
        <v>75</v>
      </c>
      <c r="C92" s="59">
        <f t="shared" si="211"/>
        <v>0</v>
      </c>
      <c r="D92" s="3">
        <f t="shared" si="234"/>
        <v>0</v>
      </c>
      <c r="E92" s="45">
        <f t="shared" si="212"/>
        <v>0</v>
      </c>
      <c r="F92" s="46">
        <f t="shared" si="207"/>
        <v>0</v>
      </c>
      <c r="G92" s="3">
        <f t="shared" si="227"/>
        <v>30</v>
      </c>
      <c r="H92" s="3">
        <f t="shared" si="213"/>
        <v>0</v>
      </c>
      <c r="I92" s="3">
        <f t="shared" si="214"/>
        <v>0</v>
      </c>
      <c r="J92" s="3">
        <f t="shared" si="228"/>
        <v>30</v>
      </c>
      <c r="K92" s="45">
        <f t="shared" si="215"/>
        <v>0</v>
      </c>
      <c r="L92" s="46">
        <f t="shared" si="216"/>
        <v>0</v>
      </c>
      <c r="M92" s="3">
        <f t="shared" si="229"/>
        <v>150</v>
      </c>
      <c r="N92" s="3">
        <f t="shared" si="217"/>
        <v>0</v>
      </c>
      <c r="O92" s="3">
        <f t="shared" si="218"/>
        <v>0</v>
      </c>
      <c r="P92" s="3">
        <f t="shared" si="203"/>
        <v>41</v>
      </c>
      <c r="Q92" s="45">
        <f t="shared" si="219"/>
        <v>0</v>
      </c>
      <c r="R92" s="46">
        <f t="shared" si="230"/>
        <v>0</v>
      </c>
      <c r="S92" s="3">
        <f t="shared" ref="S92" si="253">IF(R91=0,R$14,0)</f>
        <v>75</v>
      </c>
      <c r="T92" s="3">
        <f t="shared" si="221"/>
        <v>0</v>
      </c>
      <c r="U92" s="3">
        <f t="shared" si="222"/>
        <v>0</v>
      </c>
      <c r="V92" s="3">
        <f t="shared" ref="V92" si="254">IF(U91=0,U$14,0)</f>
        <v>233</v>
      </c>
      <c r="W92" s="45">
        <f t="shared" si="224"/>
        <v>0</v>
      </c>
      <c r="X92" s="46">
        <f t="shared" si="225"/>
        <v>0</v>
      </c>
      <c r="Y92" s="3">
        <f t="shared" ref="Y92" si="255">IF(X91=0,X$14,0)</f>
        <v>0</v>
      </c>
      <c r="Z92" s="65"/>
    </row>
    <row r="93" spans="1:26" x14ac:dyDescent="0.25">
      <c r="A93" s="65"/>
      <c r="B93" s="43">
        <v>76</v>
      </c>
      <c r="C93" s="59">
        <f t="shared" si="211"/>
        <v>0</v>
      </c>
      <c r="D93" s="3">
        <f t="shared" si="234"/>
        <v>0</v>
      </c>
      <c r="E93" s="45">
        <f t="shared" si="212"/>
        <v>0</v>
      </c>
      <c r="F93" s="46">
        <f t="shared" si="207"/>
        <v>0</v>
      </c>
      <c r="G93" s="3">
        <f t="shared" si="227"/>
        <v>30</v>
      </c>
      <c r="H93" s="3">
        <f t="shared" si="213"/>
        <v>0</v>
      </c>
      <c r="I93" s="3">
        <f t="shared" si="214"/>
        <v>0</v>
      </c>
      <c r="J93" s="3">
        <f t="shared" si="228"/>
        <v>30</v>
      </c>
      <c r="K93" s="45">
        <f t="shared" si="215"/>
        <v>0</v>
      </c>
      <c r="L93" s="46">
        <f t="shared" si="216"/>
        <v>0</v>
      </c>
      <c r="M93" s="3">
        <f t="shared" si="229"/>
        <v>150</v>
      </c>
      <c r="N93" s="3">
        <f t="shared" si="217"/>
        <v>0</v>
      </c>
      <c r="O93" s="3">
        <f t="shared" si="218"/>
        <v>0</v>
      </c>
      <c r="P93" s="3">
        <f t="shared" si="203"/>
        <v>41</v>
      </c>
      <c r="Q93" s="45">
        <f t="shared" si="219"/>
        <v>0</v>
      </c>
      <c r="R93" s="46">
        <f t="shared" si="230"/>
        <v>0</v>
      </c>
      <c r="S93" s="3">
        <f t="shared" ref="S93" si="256">IF(R92=0,R$14,0)</f>
        <v>75</v>
      </c>
      <c r="T93" s="3">
        <f t="shared" si="221"/>
        <v>0</v>
      </c>
      <c r="U93" s="3">
        <f t="shared" si="222"/>
        <v>0</v>
      </c>
      <c r="V93" s="3">
        <f t="shared" ref="V93" si="257">IF(U92=0,U$14,0)</f>
        <v>233</v>
      </c>
      <c r="W93" s="45">
        <f t="shared" si="224"/>
        <v>0</v>
      </c>
      <c r="X93" s="46">
        <f t="shared" si="225"/>
        <v>0</v>
      </c>
      <c r="Y93" s="3">
        <f t="shared" ref="Y93" si="258">IF(X92=0,X$14,0)</f>
        <v>0</v>
      </c>
      <c r="Z93" s="65"/>
    </row>
    <row r="94" spans="1:26" x14ac:dyDescent="0.25">
      <c r="A94" s="65"/>
      <c r="B94" s="43">
        <v>77</v>
      </c>
      <c r="C94" s="59">
        <f t="shared" si="211"/>
        <v>0</v>
      </c>
      <c r="D94" s="3">
        <f t="shared" si="234"/>
        <v>0</v>
      </c>
      <c r="E94" s="45">
        <f t="shared" si="212"/>
        <v>0</v>
      </c>
      <c r="F94" s="46">
        <f t="shared" si="207"/>
        <v>0</v>
      </c>
      <c r="G94" s="3">
        <f t="shared" si="227"/>
        <v>30</v>
      </c>
      <c r="H94" s="3">
        <f t="shared" si="213"/>
        <v>0</v>
      </c>
      <c r="I94" s="3">
        <f t="shared" si="214"/>
        <v>0</v>
      </c>
      <c r="J94" s="3">
        <f t="shared" si="228"/>
        <v>30</v>
      </c>
      <c r="K94" s="45">
        <f t="shared" si="215"/>
        <v>0</v>
      </c>
      <c r="L94" s="46">
        <f t="shared" si="216"/>
        <v>0</v>
      </c>
      <c r="M94" s="3">
        <f t="shared" si="229"/>
        <v>150</v>
      </c>
      <c r="N94" s="3">
        <f t="shared" si="217"/>
        <v>0</v>
      </c>
      <c r="O94" s="3">
        <f t="shared" si="218"/>
        <v>0</v>
      </c>
      <c r="P94" s="3">
        <f t="shared" si="203"/>
        <v>41</v>
      </c>
      <c r="Q94" s="45">
        <f t="shared" si="219"/>
        <v>0</v>
      </c>
      <c r="R94" s="46">
        <f t="shared" si="230"/>
        <v>0</v>
      </c>
      <c r="S94" s="3">
        <f t="shared" ref="S94" si="259">IF(R93=0,R$14,0)</f>
        <v>75</v>
      </c>
      <c r="T94" s="3">
        <f t="shared" si="221"/>
        <v>0</v>
      </c>
      <c r="U94" s="3">
        <f t="shared" si="222"/>
        <v>0</v>
      </c>
      <c r="V94" s="3">
        <f t="shared" ref="V94" si="260">IF(U93=0,U$14,0)</f>
        <v>233</v>
      </c>
      <c r="W94" s="45">
        <f t="shared" si="224"/>
        <v>0</v>
      </c>
      <c r="X94" s="46">
        <f t="shared" si="225"/>
        <v>0</v>
      </c>
      <c r="Y94" s="3">
        <f t="shared" ref="Y94" si="261">IF(X93=0,X$14,0)</f>
        <v>0</v>
      </c>
      <c r="Z94" s="65"/>
    </row>
    <row r="95" spans="1:26" x14ac:dyDescent="0.25">
      <c r="A95" s="65"/>
      <c r="B95" s="43">
        <v>78</v>
      </c>
      <c r="C95" s="59">
        <f t="shared" si="211"/>
        <v>0</v>
      </c>
      <c r="D95" s="3">
        <f t="shared" si="234"/>
        <v>0</v>
      </c>
      <c r="E95" s="45">
        <f t="shared" si="212"/>
        <v>0</v>
      </c>
      <c r="F95" s="46">
        <f t="shared" si="207"/>
        <v>0</v>
      </c>
      <c r="G95" s="3">
        <f t="shared" si="227"/>
        <v>30</v>
      </c>
      <c r="H95" s="3">
        <f t="shared" si="213"/>
        <v>0</v>
      </c>
      <c r="I95" s="3">
        <f t="shared" si="214"/>
        <v>0</v>
      </c>
      <c r="J95" s="3">
        <f t="shared" si="228"/>
        <v>30</v>
      </c>
      <c r="K95" s="45">
        <f t="shared" si="215"/>
        <v>0</v>
      </c>
      <c r="L95" s="46">
        <f t="shared" si="216"/>
        <v>0</v>
      </c>
      <c r="M95" s="3">
        <f t="shared" si="229"/>
        <v>150</v>
      </c>
      <c r="N95" s="3">
        <f t="shared" si="217"/>
        <v>0</v>
      </c>
      <c r="O95" s="3">
        <f t="shared" si="218"/>
        <v>0</v>
      </c>
      <c r="P95" s="3">
        <f t="shared" si="203"/>
        <v>41</v>
      </c>
      <c r="Q95" s="45">
        <f t="shared" si="219"/>
        <v>0</v>
      </c>
      <c r="R95" s="46">
        <f t="shared" si="230"/>
        <v>0</v>
      </c>
      <c r="S95" s="3">
        <f t="shared" ref="S95" si="262">IF(R94=0,R$14,0)</f>
        <v>75</v>
      </c>
      <c r="T95" s="3">
        <f t="shared" si="221"/>
        <v>0</v>
      </c>
      <c r="U95" s="3">
        <f t="shared" si="222"/>
        <v>0</v>
      </c>
      <c r="V95" s="3">
        <f t="shared" ref="V95" si="263">IF(U94=0,U$14,0)</f>
        <v>233</v>
      </c>
      <c r="W95" s="45">
        <f t="shared" si="224"/>
        <v>0</v>
      </c>
      <c r="X95" s="46">
        <f t="shared" si="225"/>
        <v>0</v>
      </c>
      <c r="Y95" s="3">
        <f t="shared" ref="Y95" si="264">IF(X94=0,X$14,0)</f>
        <v>0</v>
      </c>
      <c r="Z95" s="65"/>
    </row>
    <row r="96" spans="1:26" x14ac:dyDescent="0.25">
      <c r="A96" s="65"/>
      <c r="B96" s="43">
        <v>79</v>
      </c>
      <c r="C96" s="59">
        <f t="shared" si="211"/>
        <v>0</v>
      </c>
      <c r="D96" s="3">
        <f t="shared" si="234"/>
        <v>0</v>
      </c>
      <c r="E96" s="45">
        <f t="shared" si="212"/>
        <v>0</v>
      </c>
      <c r="F96" s="46">
        <f t="shared" si="207"/>
        <v>0</v>
      </c>
      <c r="G96" s="3">
        <f t="shared" si="227"/>
        <v>30</v>
      </c>
      <c r="H96" s="3">
        <f t="shared" si="213"/>
        <v>0</v>
      </c>
      <c r="I96" s="3">
        <f t="shared" si="214"/>
        <v>0</v>
      </c>
      <c r="J96" s="3">
        <f t="shared" si="228"/>
        <v>30</v>
      </c>
      <c r="K96" s="45">
        <f t="shared" si="215"/>
        <v>0</v>
      </c>
      <c r="L96" s="46">
        <f t="shared" si="216"/>
        <v>0</v>
      </c>
      <c r="M96" s="3">
        <f t="shared" si="229"/>
        <v>150</v>
      </c>
      <c r="N96" s="3">
        <f t="shared" si="217"/>
        <v>0</v>
      </c>
      <c r="O96" s="3">
        <f t="shared" si="218"/>
        <v>0</v>
      </c>
      <c r="P96" s="3">
        <f t="shared" si="203"/>
        <v>41</v>
      </c>
      <c r="Q96" s="45">
        <f t="shared" si="219"/>
        <v>0</v>
      </c>
      <c r="R96" s="46">
        <f t="shared" si="230"/>
        <v>0</v>
      </c>
      <c r="S96" s="3">
        <f t="shared" ref="S96" si="265">IF(R95=0,R$14,0)</f>
        <v>75</v>
      </c>
      <c r="T96" s="3">
        <f t="shared" si="221"/>
        <v>0</v>
      </c>
      <c r="U96" s="3">
        <f t="shared" si="222"/>
        <v>0</v>
      </c>
      <c r="V96" s="3">
        <f t="shared" ref="V96" si="266">IF(U95=0,U$14,0)</f>
        <v>233</v>
      </c>
      <c r="W96" s="45">
        <f t="shared" si="224"/>
        <v>0</v>
      </c>
      <c r="X96" s="46">
        <f t="shared" si="225"/>
        <v>0</v>
      </c>
      <c r="Y96" s="3">
        <f t="shared" ref="Y96" si="267">IF(X95=0,X$14,0)</f>
        <v>0</v>
      </c>
      <c r="Z96" s="65"/>
    </row>
    <row r="97" spans="1:26" x14ac:dyDescent="0.25">
      <c r="A97" s="65"/>
      <c r="B97" s="43">
        <v>80</v>
      </c>
      <c r="C97" s="59">
        <f t="shared" si="211"/>
        <v>0</v>
      </c>
      <c r="D97" s="3">
        <f t="shared" si="234"/>
        <v>0</v>
      </c>
      <c r="E97" s="45">
        <f t="shared" si="212"/>
        <v>0</v>
      </c>
      <c r="F97" s="46">
        <f t="shared" si="207"/>
        <v>0</v>
      </c>
      <c r="G97" s="3">
        <f t="shared" si="227"/>
        <v>30</v>
      </c>
      <c r="H97" s="3">
        <f t="shared" si="213"/>
        <v>0</v>
      </c>
      <c r="I97" s="3">
        <f t="shared" si="214"/>
        <v>0</v>
      </c>
      <c r="J97" s="3">
        <f t="shared" si="228"/>
        <v>30</v>
      </c>
      <c r="K97" s="45">
        <f t="shared" si="215"/>
        <v>0</v>
      </c>
      <c r="L97" s="46">
        <f t="shared" si="216"/>
        <v>0</v>
      </c>
      <c r="M97" s="3">
        <f t="shared" si="229"/>
        <v>150</v>
      </c>
      <c r="N97" s="3">
        <f t="shared" si="217"/>
        <v>0</v>
      </c>
      <c r="O97" s="3">
        <f t="shared" si="218"/>
        <v>0</v>
      </c>
      <c r="P97" s="3">
        <f t="shared" si="203"/>
        <v>41</v>
      </c>
      <c r="Q97" s="45">
        <f t="shared" si="219"/>
        <v>0</v>
      </c>
      <c r="R97" s="46">
        <f t="shared" si="230"/>
        <v>0</v>
      </c>
      <c r="S97" s="3">
        <f t="shared" ref="S97" si="268">IF(R96=0,R$14,0)</f>
        <v>75</v>
      </c>
      <c r="T97" s="3">
        <f t="shared" si="221"/>
        <v>0</v>
      </c>
      <c r="U97" s="3">
        <f t="shared" si="222"/>
        <v>0</v>
      </c>
      <c r="V97" s="3">
        <f t="shared" ref="V97" si="269">IF(U96=0,U$14,0)</f>
        <v>233</v>
      </c>
      <c r="W97" s="45">
        <f t="shared" si="224"/>
        <v>0</v>
      </c>
      <c r="X97" s="46">
        <f t="shared" si="225"/>
        <v>0</v>
      </c>
      <c r="Y97" s="3">
        <f t="shared" ref="Y97" si="270">IF(X96=0,X$14,0)</f>
        <v>0</v>
      </c>
      <c r="Z97" s="65"/>
    </row>
    <row r="98" spans="1:26" x14ac:dyDescent="0.25">
      <c r="A98" s="65"/>
      <c r="B98" s="43">
        <v>81</v>
      </c>
      <c r="C98" s="59">
        <f t="shared" si="211"/>
        <v>0</v>
      </c>
      <c r="D98" s="3">
        <f t="shared" si="234"/>
        <v>0</v>
      </c>
      <c r="E98" s="45">
        <f t="shared" si="212"/>
        <v>0</v>
      </c>
      <c r="F98" s="46">
        <f t="shared" si="207"/>
        <v>0</v>
      </c>
      <c r="G98" s="3">
        <f t="shared" si="227"/>
        <v>30</v>
      </c>
      <c r="H98" s="3">
        <f t="shared" si="213"/>
        <v>0</v>
      </c>
      <c r="I98" s="3">
        <f t="shared" si="214"/>
        <v>0</v>
      </c>
      <c r="J98" s="3">
        <f t="shared" si="228"/>
        <v>30</v>
      </c>
      <c r="K98" s="45">
        <f t="shared" si="215"/>
        <v>0</v>
      </c>
      <c r="L98" s="46">
        <f t="shared" si="216"/>
        <v>0</v>
      </c>
      <c r="M98" s="3">
        <f t="shared" si="229"/>
        <v>150</v>
      </c>
      <c r="N98" s="3">
        <f t="shared" si="217"/>
        <v>0</v>
      </c>
      <c r="O98" s="3">
        <f t="shared" si="218"/>
        <v>0</v>
      </c>
      <c r="P98" s="3">
        <f t="shared" si="203"/>
        <v>41</v>
      </c>
      <c r="Q98" s="45">
        <f t="shared" si="219"/>
        <v>0</v>
      </c>
      <c r="R98" s="46">
        <f t="shared" si="230"/>
        <v>0</v>
      </c>
      <c r="S98" s="3">
        <f t="shared" ref="S98" si="271">IF(R97=0,R$14,0)</f>
        <v>75</v>
      </c>
      <c r="T98" s="3">
        <f t="shared" si="221"/>
        <v>0</v>
      </c>
      <c r="U98" s="3">
        <f t="shared" si="222"/>
        <v>0</v>
      </c>
      <c r="V98" s="3">
        <f t="shared" ref="V98" si="272">IF(U97=0,U$14,0)</f>
        <v>233</v>
      </c>
      <c r="W98" s="45">
        <f t="shared" si="224"/>
        <v>0</v>
      </c>
      <c r="X98" s="46">
        <f t="shared" si="225"/>
        <v>0</v>
      </c>
      <c r="Y98" s="3">
        <f t="shared" ref="Y98" si="273">IF(X97=0,X$14,0)</f>
        <v>0</v>
      </c>
      <c r="Z98" s="65"/>
    </row>
    <row r="99" spans="1:26" x14ac:dyDescent="0.25">
      <c r="A99" s="65"/>
      <c r="B99" s="43">
        <v>82</v>
      </c>
      <c r="C99" s="59">
        <f t="shared" si="211"/>
        <v>0</v>
      </c>
      <c r="D99" s="3">
        <f t="shared" si="234"/>
        <v>0</v>
      </c>
      <c r="E99" s="45">
        <f t="shared" si="212"/>
        <v>0</v>
      </c>
      <c r="F99" s="46">
        <f t="shared" si="207"/>
        <v>0</v>
      </c>
      <c r="G99" s="3">
        <f t="shared" si="227"/>
        <v>30</v>
      </c>
      <c r="H99" s="3">
        <f t="shared" si="213"/>
        <v>0</v>
      </c>
      <c r="I99" s="3">
        <f t="shared" si="214"/>
        <v>0</v>
      </c>
      <c r="J99" s="3">
        <f t="shared" si="228"/>
        <v>30</v>
      </c>
      <c r="K99" s="45">
        <f t="shared" si="215"/>
        <v>0</v>
      </c>
      <c r="L99" s="46">
        <f t="shared" si="216"/>
        <v>0</v>
      </c>
      <c r="M99" s="3">
        <f t="shared" si="229"/>
        <v>150</v>
      </c>
      <c r="N99" s="3">
        <f t="shared" si="217"/>
        <v>0</v>
      </c>
      <c r="O99" s="3">
        <f t="shared" si="218"/>
        <v>0</v>
      </c>
      <c r="P99" s="3">
        <f t="shared" si="203"/>
        <v>41</v>
      </c>
      <c r="Q99" s="45">
        <f t="shared" si="219"/>
        <v>0</v>
      </c>
      <c r="R99" s="46">
        <f t="shared" si="230"/>
        <v>0</v>
      </c>
      <c r="S99" s="3">
        <f t="shared" ref="S99" si="274">IF(R98=0,R$14,0)</f>
        <v>75</v>
      </c>
      <c r="T99" s="3">
        <f t="shared" si="221"/>
        <v>0</v>
      </c>
      <c r="U99" s="3">
        <f t="shared" si="222"/>
        <v>0</v>
      </c>
      <c r="V99" s="3">
        <f t="shared" ref="V99" si="275">IF(U98=0,U$14,0)</f>
        <v>233</v>
      </c>
      <c r="W99" s="45">
        <f t="shared" si="224"/>
        <v>0</v>
      </c>
      <c r="X99" s="46">
        <f t="shared" si="225"/>
        <v>0</v>
      </c>
      <c r="Y99" s="3">
        <f t="shared" ref="Y99" si="276">IF(X98=0,X$14,0)</f>
        <v>0</v>
      </c>
      <c r="Z99" s="65"/>
    </row>
    <row r="100" spans="1:26" x14ac:dyDescent="0.25">
      <c r="A100" s="65"/>
      <c r="B100" s="43">
        <v>83</v>
      </c>
      <c r="C100" s="59">
        <f t="shared" si="211"/>
        <v>0</v>
      </c>
      <c r="D100" s="3">
        <f t="shared" si="234"/>
        <v>0</v>
      </c>
      <c r="E100" s="45">
        <f t="shared" si="212"/>
        <v>0</v>
      </c>
      <c r="F100" s="46">
        <f t="shared" si="207"/>
        <v>0</v>
      </c>
      <c r="G100" s="3">
        <f t="shared" si="227"/>
        <v>30</v>
      </c>
      <c r="H100" s="3">
        <f t="shared" si="213"/>
        <v>0</v>
      </c>
      <c r="I100" s="3">
        <f t="shared" si="214"/>
        <v>0</v>
      </c>
      <c r="J100" s="3">
        <f t="shared" si="228"/>
        <v>30</v>
      </c>
      <c r="K100" s="45">
        <f t="shared" si="215"/>
        <v>0</v>
      </c>
      <c r="L100" s="46">
        <f t="shared" si="216"/>
        <v>0</v>
      </c>
      <c r="M100" s="3">
        <f t="shared" si="229"/>
        <v>150</v>
      </c>
      <c r="N100" s="3">
        <f t="shared" si="217"/>
        <v>0</v>
      </c>
      <c r="O100" s="3">
        <f t="shared" si="218"/>
        <v>0</v>
      </c>
      <c r="P100" s="3">
        <f t="shared" si="203"/>
        <v>41</v>
      </c>
      <c r="Q100" s="45">
        <f t="shared" si="219"/>
        <v>0</v>
      </c>
      <c r="R100" s="46">
        <f t="shared" si="230"/>
        <v>0</v>
      </c>
      <c r="S100" s="3">
        <f t="shared" ref="S100" si="277">IF(R99=0,R$14,0)</f>
        <v>75</v>
      </c>
      <c r="T100" s="3">
        <f t="shared" si="221"/>
        <v>0</v>
      </c>
      <c r="U100" s="3">
        <f t="shared" si="222"/>
        <v>0</v>
      </c>
      <c r="V100" s="3">
        <f t="shared" ref="V100" si="278">IF(U99=0,U$14,0)</f>
        <v>233</v>
      </c>
      <c r="W100" s="45">
        <f t="shared" si="224"/>
        <v>0</v>
      </c>
      <c r="X100" s="46">
        <f t="shared" si="225"/>
        <v>0</v>
      </c>
      <c r="Y100" s="3">
        <f t="shared" ref="Y100" si="279">IF(X99=0,X$14,0)</f>
        <v>0</v>
      </c>
      <c r="Z100" s="65"/>
    </row>
    <row r="101" spans="1:26" s="51" customFormat="1" x14ac:dyDescent="0.25">
      <c r="A101" s="75"/>
      <c r="B101" s="47">
        <v>84</v>
      </c>
      <c r="C101" s="60">
        <f t="shared" si="211"/>
        <v>0</v>
      </c>
      <c r="D101" s="48">
        <f t="shared" si="234"/>
        <v>0</v>
      </c>
      <c r="E101" s="49">
        <f t="shared" si="212"/>
        <v>0</v>
      </c>
      <c r="F101" s="50">
        <f t="shared" si="207"/>
        <v>0</v>
      </c>
      <c r="G101" s="48">
        <f t="shared" si="227"/>
        <v>30</v>
      </c>
      <c r="H101" s="48">
        <f t="shared" si="213"/>
        <v>0</v>
      </c>
      <c r="I101" s="48">
        <f t="shared" si="214"/>
        <v>0</v>
      </c>
      <c r="J101" s="48">
        <f t="shared" si="228"/>
        <v>30</v>
      </c>
      <c r="K101" s="49">
        <f t="shared" si="215"/>
        <v>0</v>
      </c>
      <c r="L101" s="50">
        <f t="shared" si="216"/>
        <v>0</v>
      </c>
      <c r="M101" s="48">
        <f t="shared" si="229"/>
        <v>150</v>
      </c>
      <c r="N101" s="48">
        <f t="shared" si="217"/>
        <v>0</v>
      </c>
      <c r="O101" s="48">
        <f t="shared" si="218"/>
        <v>0</v>
      </c>
      <c r="P101" s="48">
        <f t="shared" si="203"/>
        <v>41</v>
      </c>
      <c r="Q101" s="49">
        <f t="shared" si="219"/>
        <v>0</v>
      </c>
      <c r="R101" s="50">
        <f t="shared" si="230"/>
        <v>0</v>
      </c>
      <c r="S101" s="48">
        <f t="shared" ref="S101" si="280">IF(R100=0,R$14,0)</f>
        <v>75</v>
      </c>
      <c r="T101" s="48">
        <f t="shared" si="221"/>
        <v>0</v>
      </c>
      <c r="U101" s="48">
        <f t="shared" si="222"/>
        <v>0</v>
      </c>
      <c r="V101" s="48">
        <f t="shared" ref="V101" si="281">IF(U100=0,U$14,0)</f>
        <v>233</v>
      </c>
      <c r="W101" s="49">
        <f t="shared" si="224"/>
        <v>0</v>
      </c>
      <c r="X101" s="50">
        <f t="shared" si="225"/>
        <v>0</v>
      </c>
      <c r="Y101" s="48">
        <f t="shared" ref="Y101" si="282">IF(X100=0,X$14,0)</f>
        <v>0</v>
      </c>
      <c r="Z101" s="75"/>
    </row>
    <row r="102" spans="1:26" x14ac:dyDescent="0.25">
      <c r="A102" s="65"/>
      <c r="B102" s="43">
        <v>85</v>
      </c>
      <c r="C102" s="59">
        <f t="shared" si="211"/>
        <v>0</v>
      </c>
      <c r="D102" s="3">
        <f t="shared" si="234"/>
        <v>0</v>
      </c>
      <c r="E102" s="45">
        <f t="shared" si="212"/>
        <v>0</v>
      </c>
      <c r="F102" s="46">
        <f t="shared" si="207"/>
        <v>0</v>
      </c>
      <c r="G102" s="3">
        <f t="shared" si="227"/>
        <v>30</v>
      </c>
      <c r="H102" s="3">
        <f t="shared" si="213"/>
        <v>0</v>
      </c>
      <c r="I102" s="3">
        <f t="shared" si="214"/>
        <v>0</v>
      </c>
      <c r="J102" s="3">
        <f t="shared" si="228"/>
        <v>30</v>
      </c>
      <c r="K102" s="45">
        <f t="shared" si="215"/>
        <v>0</v>
      </c>
      <c r="L102" s="46">
        <f t="shared" si="216"/>
        <v>0</v>
      </c>
      <c r="M102" s="3">
        <f t="shared" si="229"/>
        <v>150</v>
      </c>
      <c r="N102" s="3">
        <f t="shared" si="217"/>
        <v>0</v>
      </c>
      <c r="O102" s="3">
        <f t="shared" si="218"/>
        <v>0</v>
      </c>
      <c r="P102" s="3">
        <f t="shared" si="203"/>
        <v>41</v>
      </c>
      <c r="Q102" s="45">
        <f t="shared" si="219"/>
        <v>0</v>
      </c>
      <c r="R102" s="46">
        <f t="shared" si="230"/>
        <v>0</v>
      </c>
      <c r="S102" s="3">
        <f t="shared" ref="S102" si="283">IF(R101=0,R$14,0)</f>
        <v>75</v>
      </c>
      <c r="T102" s="3">
        <f t="shared" si="221"/>
        <v>0</v>
      </c>
      <c r="U102" s="3">
        <f t="shared" si="222"/>
        <v>0</v>
      </c>
      <c r="V102" s="3">
        <f t="shared" ref="V102" si="284">IF(U101=0,U$14,0)</f>
        <v>233</v>
      </c>
      <c r="W102" s="45">
        <f t="shared" si="224"/>
        <v>0</v>
      </c>
      <c r="X102" s="46">
        <f t="shared" si="225"/>
        <v>0</v>
      </c>
      <c r="Y102" s="3">
        <f t="shared" ref="Y102" si="285">IF(X101=0,X$14,0)</f>
        <v>0</v>
      </c>
      <c r="Z102" s="65"/>
    </row>
    <row r="103" spans="1:26" x14ac:dyDescent="0.25">
      <c r="A103" s="65"/>
      <c r="B103" s="43">
        <v>86</v>
      </c>
      <c r="C103" s="59">
        <f t="shared" si="211"/>
        <v>0</v>
      </c>
      <c r="D103" s="3">
        <f t="shared" si="234"/>
        <v>0</v>
      </c>
      <c r="E103" s="45">
        <f t="shared" si="212"/>
        <v>0</v>
      </c>
      <c r="F103" s="46">
        <f t="shared" si="207"/>
        <v>0</v>
      </c>
      <c r="G103" s="3">
        <f t="shared" si="227"/>
        <v>30</v>
      </c>
      <c r="H103" s="3">
        <f t="shared" si="213"/>
        <v>0</v>
      </c>
      <c r="I103" s="3">
        <f t="shared" si="214"/>
        <v>0</v>
      </c>
      <c r="J103" s="3">
        <f t="shared" si="228"/>
        <v>30</v>
      </c>
      <c r="K103" s="45">
        <f t="shared" si="215"/>
        <v>0</v>
      </c>
      <c r="L103" s="46">
        <f t="shared" si="216"/>
        <v>0</v>
      </c>
      <c r="M103" s="3">
        <f t="shared" si="229"/>
        <v>150</v>
      </c>
      <c r="N103" s="3">
        <f t="shared" si="217"/>
        <v>0</v>
      </c>
      <c r="O103" s="3">
        <f t="shared" si="218"/>
        <v>0</v>
      </c>
      <c r="P103" s="3">
        <f t="shared" si="203"/>
        <v>41</v>
      </c>
      <c r="Q103" s="45">
        <f t="shared" si="219"/>
        <v>0</v>
      </c>
      <c r="R103" s="46">
        <f t="shared" si="230"/>
        <v>0</v>
      </c>
      <c r="S103" s="3">
        <f t="shared" ref="S103" si="286">IF(R102=0,R$14,0)</f>
        <v>75</v>
      </c>
      <c r="T103" s="3">
        <f t="shared" si="221"/>
        <v>0</v>
      </c>
      <c r="U103" s="3">
        <f t="shared" si="222"/>
        <v>0</v>
      </c>
      <c r="V103" s="3">
        <f t="shared" ref="V103" si="287">IF(U102=0,U$14,0)</f>
        <v>233</v>
      </c>
      <c r="W103" s="45">
        <f t="shared" si="224"/>
        <v>0</v>
      </c>
      <c r="X103" s="46">
        <f t="shared" si="225"/>
        <v>0</v>
      </c>
      <c r="Y103" s="3">
        <f t="shared" ref="Y103" si="288">IF(X102=0,X$14,0)</f>
        <v>0</v>
      </c>
      <c r="Z103" s="65"/>
    </row>
    <row r="104" spans="1:26" x14ac:dyDescent="0.25">
      <c r="A104" s="65"/>
      <c r="B104" s="43">
        <v>87</v>
      </c>
      <c r="C104" s="59">
        <f t="shared" si="211"/>
        <v>0</v>
      </c>
      <c r="D104" s="3">
        <f t="shared" si="234"/>
        <v>0</v>
      </c>
      <c r="E104" s="45">
        <f t="shared" si="212"/>
        <v>0</v>
      </c>
      <c r="F104" s="46">
        <f t="shared" si="207"/>
        <v>0</v>
      </c>
      <c r="G104" s="3">
        <f t="shared" si="227"/>
        <v>30</v>
      </c>
      <c r="H104" s="3">
        <f t="shared" si="213"/>
        <v>0</v>
      </c>
      <c r="I104" s="3">
        <f t="shared" si="214"/>
        <v>0</v>
      </c>
      <c r="J104" s="3">
        <f t="shared" si="228"/>
        <v>30</v>
      </c>
      <c r="K104" s="45">
        <f t="shared" si="215"/>
        <v>0</v>
      </c>
      <c r="L104" s="46">
        <f t="shared" si="216"/>
        <v>0</v>
      </c>
      <c r="M104" s="3">
        <f t="shared" si="229"/>
        <v>150</v>
      </c>
      <c r="N104" s="3">
        <f t="shared" si="217"/>
        <v>0</v>
      </c>
      <c r="O104" s="3">
        <f t="shared" si="218"/>
        <v>0</v>
      </c>
      <c r="P104" s="3">
        <f t="shared" si="203"/>
        <v>41</v>
      </c>
      <c r="Q104" s="45">
        <f t="shared" si="219"/>
        <v>0</v>
      </c>
      <c r="R104" s="46">
        <f t="shared" si="230"/>
        <v>0</v>
      </c>
      <c r="S104" s="3">
        <f t="shared" ref="S104" si="289">IF(R103=0,R$14,0)</f>
        <v>75</v>
      </c>
      <c r="T104" s="3">
        <f t="shared" si="221"/>
        <v>0</v>
      </c>
      <c r="U104" s="3">
        <f t="shared" si="222"/>
        <v>0</v>
      </c>
      <c r="V104" s="3">
        <f t="shared" ref="V104" si="290">IF(U103=0,U$14,0)</f>
        <v>233</v>
      </c>
      <c r="W104" s="45">
        <f t="shared" si="224"/>
        <v>0</v>
      </c>
      <c r="X104" s="46">
        <f t="shared" si="225"/>
        <v>0</v>
      </c>
      <c r="Y104" s="3">
        <f t="shared" ref="Y104" si="291">IF(X103=0,X$14,0)</f>
        <v>0</v>
      </c>
      <c r="Z104" s="65"/>
    </row>
    <row r="105" spans="1:26" x14ac:dyDescent="0.25">
      <c r="A105" s="65"/>
      <c r="B105" s="43">
        <v>88</v>
      </c>
      <c r="C105" s="59">
        <f t="shared" si="211"/>
        <v>0</v>
      </c>
      <c r="D105" s="3">
        <f t="shared" si="234"/>
        <v>0</v>
      </c>
      <c r="E105" s="45">
        <f t="shared" si="212"/>
        <v>0</v>
      </c>
      <c r="F105" s="46">
        <f t="shared" si="207"/>
        <v>0</v>
      </c>
      <c r="G105" s="3">
        <f t="shared" si="227"/>
        <v>30</v>
      </c>
      <c r="H105" s="3">
        <f t="shared" si="213"/>
        <v>0</v>
      </c>
      <c r="I105" s="3">
        <f t="shared" si="214"/>
        <v>0</v>
      </c>
      <c r="J105" s="3">
        <f t="shared" si="228"/>
        <v>30</v>
      </c>
      <c r="K105" s="45">
        <f t="shared" si="215"/>
        <v>0</v>
      </c>
      <c r="L105" s="46">
        <f t="shared" si="216"/>
        <v>0</v>
      </c>
      <c r="M105" s="3">
        <f t="shared" si="229"/>
        <v>150</v>
      </c>
      <c r="N105" s="3">
        <f t="shared" si="217"/>
        <v>0</v>
      </c>
      <c r="O105" s="3">
        <f t="shared" si="218"/>
        <v>0</v>
      </c>
      <c r="P105" s="3">
        <f t="shared" si="203"/>
        <v>41</v>
      </c>
      <c r="Q105" s="45">
        <f t="shared" si="219"/>
        <v>0</v>
      </c>
      <c r="R105" s="46">
        <f t="shared" si="230"/>
        <v>0</v>
      </c>
      <c r="S105" s="3">
        <f t="shared" ref="S105" si="292">IF(R104=0,R$14,0)</f>
        <v>75</v>
      </c>
      <c r="T105" s="3">
        <f t="shared" si="221"/>
        <v>0</v>
      </c>
      <c r="U105" s="3">
        <f t="shared" si="222"/>
        <v>0</v>
      </c>
      <c r="V105" s="3">
        <f t="shared" ref="V105" si="293">IF(U104=0,U$14,0)</f>
        <v>233</v>
      </c>
      <c r="W105" s="45">
        <f t="shared" si="224"/>
        <v>0</v>
      </c>
      <c r="X105" s="46">
        <f t="shared" si="225"/>
        <v>0</v>
      </c>
      <c r="Y105" s="3">
        <f t="shared" ref="Y105" si="294">IF(X104=0,X$14,0)</f>
        <v>0</v>
      </c>
      <c r="Z105" s="65"/>
    </row>
    <row r="106" spans="1:26" x14ac:dyDescent="0.25">
      <c r="A106" s="65"/>
      <c r="B106" s="43">
        <v>89</v>
      </c>
      <c r="C106" s="59">
        <f t="shared" si="211"/>
        <v>0</v>
      </c>
      <c r="D106" s="3">
        <f t="shared" si="234"/>
        <v>0</v>
      </c>
      <c r="E106" s="45">
        <f t="shared" si="212"/>
        <v>0</v>
      </c>
      <c r="F106" s="46">
        <f t="shared" si="207"/>
        <v>0</v>
      </c>
      <c r="G106" s="3">
        <f t="shared" si="227"/>
        <v>30</v>
      </c>
      <c r="H106" s="3">
        <f t="shared" si="213"/>
        <v>0</v>
      </c>
      <c r="I106" s="3">
        <f t="shared" si="214"/>
        <v>0</v>
      </c>
      <c r="J106" s="3">
        <f t="shared" si="228"/>
        <v>30</v>
      </c>
      <c r="K106" s="45">
        <f t="shared" si="215"/>
        <v>0</v>
      </c>
      <c r="L106" s="46">
        <f t="shared" si="216"/>
        <v>0</v>
      </c>
      <c r="M106" s="3">
        <f t="shared" si="229"/>
        <v>150</v>
      </c>
      <c r="N106" s="3">
        <f t="shared" si="217"/>
        <v>0</v>
      </c>
      <c r="O106" s="3">
        <f t="shared" si="218"/>
        <v>0</v>
      </c>
      <c r="P106" s="3">
        <f t="shared" si="203"/>
        <v>41</v>
      </c>
      <c r="Q106" s="45">
        <f t="shared" si="219"/>
        <v>0</v>
      </c>
      <c r="R106" s="46">
        <f t="shared" si="230"/>
        <v>0</v>
      </c>
      <c r="S106" s="3">
        <f t="shared" ref="S106" si="295">IF(R105=0,R$14,0)</f>
        <v>75</v>
      </c>
      <c r="T106" s="3">
        <f t="shared" si="221"/>
        <v>0</v>
      </c>
      <c r="U106" s="3">
        <f t="shared" si="222"/>
        <v>0</v>
      </c>
      <c r="V106" s="3">
        <f t="shared" ref="V106" si="296">IF(U105=0,U$14,0)</f>
        <v>233</v>
      </c>
      <c r="W106" s="45">
        <f t="shared" si="224"/>
        <v>0</v>
      </c>
      <c r="X106" s="46">
        <f t="shared" si="225"/>
        <v>0</v>
      </c>
      <c r="Y106" s="3">
        <f t="shared" ref="Y106" si="297">IF(X105=0,X$14,0)</f>
        <v>0</v>
      </c>
      <c r="Z106" s="65"/>
    </row>
    <row r="107" spans="1:26" x14ac:dyDescent="0.25">
      <c r="A107" s="65"/>
      <c r="B107" s="43">
        <v>90</v>
      </c>
      <c r="C107" s="59">
        <f t="shared" si="211"/>
        <v>0</v>
      </c>
      <c r="D107" s="3">
        <f t="shared" si="234"/>
        <v>0</v>
      </c>
      <c r="E107" s="45">
        <f t="shared" si="212"/>
        <v>0</v>
      </c>
      <c r="F107" s="46">
        <f t="shared" si="207"/>
        <v>0</v>
      </c>
      <c r="G107" s="3">
        <f t="shared" si="227"/>
        <v>30</v>
      </c>
      <c r="H107" s="3">
        <f t="shared" si="213"/>
        <v>0</v>
      </c>
      <c r="I107" s="3">
        <f t="shared" si="214"/>
        <v>0</v>
      </c>
      <c r="J107" s="3">
        <f t="shared" si="228"/>
        <v>30</v>
      </c>
      <c r="K107" s="45">
        <f t="shared" si="215"/>
        <v>0</v>
      </c>
      <c r="L107" s="46">
        <f t="shared" si="216"/>
        <v>0</v>
      </c>
      <c r="M107" s="3">
        <f t="shared" si="229"/>
        <v>150</v>
      </c>
      <c r="N107" s="3">
        <f t="shared" si="217"/>
        <v>0</v>
      </c>
      <c r="O107" s="3">
        <f t="shared" si="218"/>
        <v>0</v>
      </c>
      <c r="P107" s="3">
        <f t="shared" si="203"/>
        <v>41</v>
      </c>
      <c r="Q107" s="45">
        <f t="shared" si="219"/>
        <v>0</v>
      </c>
      <c r="R107" s="46">
        <f t="shared" si="230"/>
        <v>0</v>
      </c>
      <c r="S107" s="3">
        <f t="shared" ref="S107" si="298">IF(R106=0,R$14,0)</f>
        <v>75</v>
      </c>
      <c r="T107" s="3">
        <f t="shared" si="221"/>
        <v>0</v>
      </c>
      <c r="U107" s="3">
        <f t="shared" si="222"/>
        <v>0</v>
      </c>
      <c r="V107" s="3">
        <f t="shared" ref="V107" si="299">IF(U106=0,U$14,0)</f>
        <v>233</v>
      </c>
      <c r="W107" s="45">
        <f t="shared" si="224"/>
        <v>0</v>
      </c>
      <c r="X107" s="46">
        <f t="shared" si="225"/>
        <v>0</v>
      </c>
      <c r="Y107" s="3">
        <f t="shared" ref="Y107" si="300">IF(X106=0,X$14,0)</f>
        <v>0</v>
      </c>
      <c r="Z107" s="65"/>
    </row>
    <row r="108" spans="1:26" x14ac:dyDescent="0.25">
      <c r="A108" s="65"/>
      <c r="B108" s="43">
        <v>91</v>
      </c>
      <c r="C108" s="59">
        <f t="shared" si="211"/>
        <v>0</v>
      </c>
      <c r="D108" s="3">
        <f t="shared" si="234"/>
        <v>0</v>
      </c>
      <c r="E108" s="45">
        <f t="shared" si="212"/>
        <v>0</v>
      </c>
      <c r="F108" s="46">
        <f t="shared" si="207"/>
        <v>0</v>
      </c>
      <c r="G108" s="3">
        <f t="shared" si="227"/>
        <v>30</v>
      </c>
      <c r="H108" s="3">
        <f t="shared" si="213"/>
        <v>0</v>
      </c>
      <c r="I108" s="3">
        <f t="shared" si="214"/>
        <v>0</v>
      </c>
      <c r="J108" s="3">
        <f t="shared" si="228"/>
        <v>30</v>
      </c>
      <c r="K108" s="45">
        <f t="shared" si="215"/>
        <v>0</v>
      </c>
      <c r="L108" s="46">
        <f t="shared" si="216"/>
        <v>0</v>
      </c>
      <c r="M108" s="3">
        <f t="shared" si="229"/>
        <v>150</v>
      </c>
      <c r="N108" s="3">
        <f t="shared" si="217"/>
        <v>0</v>
      </c>
      <c r="O108" s="3">
        <f t="shared" si="218"/>
        <v>0</v>
      </c>
      <c r="P108" s="3">
        <f t="shared" si="203"/>
        <v>41</v>
      </c>
      <c r="Q108" s="45">
        <f t="shared" si="219"/>
        <v>0</v>
      </c>
      <c r="R108" s="46">
        <f t="shared" si="230"/>
        <v>0</v>
      </c>
      <c r="S108" s="3">
        <f t="shared" ref="S108" si="301">IF(R107=0,R$14,0)</f>
        <v>75</v>
      </c>
      <c r="T108" s="3">
        <f t="shared" si="221"/>
        <v>0</v>
      </c>
      <c r="U108" s="3">
        <f t="shared" si="222"/>
        <v>0</v>
      </c>
      <c r="V108" s="3">
        <f t="shared" ref="V108" si="302">IF(U107=0,U$14,0)</f>
        <v>233</v>
      </c>
      <c r="W108" s="45">
        <f t="shared" si="224"/>
        <v>0</v>
      </c>
      <c r="X108" s="46">
        <f t="shared" si="225"/>
        <v>0</v>
      </c>
      <c r="Y108" s="3">
        <f t="shared" ref="Y108" si="303">IF(X107=0,X$14,0)</f>
        <v>0</v>
      </c>
      <c r="Z108" s="65"/>
    </row>
    <row r="109" spans="1:26" x14ac:dyDescent="0.25">
      <c r="A109" s="65"/>
      <c r="B109" s="43">
        <v>92</v>
      </c>
      <c r="C109" s="59">
        <f t="shared" si="211"/>
        <v>0</v>
      </c>
      <c r="D109" s="3">
        <f t="shared" si="234"/>
        <v>0</v>
      </c>
      <c r="E109" s="45">
        <f t="shared" si="212"/>
        <v>0</v>
      </c>
      <c r="F109" s="46">
        <f t="shared" si="207"/>
        <v>0</v>
      </c>
      <c r="G109" s="3">
        <f t="shared" si="227"/>
        <v>30</v>
      </c>
      <c r="H109" s="3">
        <f t="shared" si="213"/>
        <v>0</v>
      </c>
      <c r="I109" s="3">
        <f t="shared" si="214"/>
        <v>0</v>
      </c>
      <c r="J109" s="3">
        <f t="shared" si="228"/>
        <v>30</v>
      </c>
      <c r="K109" s="45">
        <f t="shared" si="215"/>
        <v>0</v>
      </c>
      <c r="L109" s="46">
        <f t="shared" si="216"/>
        <v>0</v>
      </c>
      <c r="M109" s="3">
        <f t="shared" si="229"/>
        <v>150</v>
      </c>
      <c r="N109" s="3">
        <f t="shared" si="217"/>
        <v>0</v>
      </c>
      <c r="O109" s="3">
        <f t="shared" si="218"/>
        <v>0</v>
      </c>
      <c r="P109" s="3">
        <f t="shared" si="203"/>
        <v>41</v>
      </c>
      <c r="Q109" s="45">
        <f t="shared" si="219"/>
        <v>0</v>
      </c>
      <c r="R109" s="46">
        <f t="shared" si="230"/>
        <v>0</v>
      </c>
      <c r="S109" s="3">
        <f t="shared" ref="S109" si="304">IF(R108=0,R$14,0)</f>
        <v>75</v>
      </c>
      <c r="T109" s="3">
        <f t="shared" si="221"/>
        <v>0</v>
      </c>
      <c r="U109" s="3">
        <f t="shared" si="222"/>
        <v>0</v>
      </c>
      <c r="V109" s="3">
        <f t="shared" ref="V109" si="305">IF(U108=0,U$14,0)</f>
        <v>233</v>
      </c>
      <c r="W109" s="45">
        <f t="shared" si="224"/>
        <v>0</v>
      </c>
      <c r="X109" s="46">
        <f t="shared" si="225"/>
        <v>0</v>
      </c>
      <c r="Y109" s="3">
        <f t="shared" ref="Y109" si="306">IF(X108=0,X$14,0)</f>
        <v>0</v>
      </c>
      <c r="Z109" s="65"/>
    </row>
    <row r="110" spans="1:26" x14ac:dyDescent="0.25">
      <c r="A110" s="65"/>
      <c r="B110" s="43">
        <v>93</v>
      </c>
      <c r="C110" s="59">
        <f t="shared" si="211"/>
        <v>0</v>
      </c>
      <c r="D110" s="3">
        <f t="shared" si="234"/>
        <v>0</v>
      </c>
      <c r="E110" s="45">
        <f t="shared" si="212"/>
        <v>0</v>
      </c>
      <c r="F110" s="46">
        <f t="shared" si="207"/>
        <v>0</v>
      </c>
      <c r="G110" s="3">
        <f t="shared" si="227"/>
        <v>30</v>
      </c>
      <c r="H110" s="3">
        <f t="shared" si="213"/>
        <v>0</v>
      </c>
      <c r="I110" s="3">
        <f t="shared" si="214"/>
        <v>0</v>
      </c>
      <c r="J110" s="3">
        <f t="shared" si="228"/>
        <v>30</v>
      </c>
      <c r="K110" s="45">
        <f t="shared" si="215"/>
        <v>0</v>
      </c>
      <c r="L110" s="46">
        <f t="shared" si="216"/>
        <v>0</v>
      </c>
      <c r="M110" s="3">
        <f t="shared" si="229"/>
        <v>150</v>
      </c>
      <c r="N110" s="3">
        <f t="shared" si="217"/>
        <v>0</v>
      </c>
      <c r="O110" s="3">
        <f t="shared" si="218"/>
        <v>0</v>
      </c>
      <c r="P110" s="3">
        <f t="shared" si="203"/>
        <v>41</v>
      </c>
      <c r="Q110" s="45">
        <f t="shared" si="219"/>
        <v>0</v>
      </c>
      <c r="R110" s="46">
        <f t="shared" si="230"/>
        <v>0</v>
      </c>
      <c r="S110" s="3">
        <f t="shared" ref="S110" si="307">IF(R109=0,R$14,0)</f>
        <v>75</v>
      </c>
      <c r="T110" s="3">
        <f t="shared" si="221"/>
        <v>0</v>
      </c>
      <c r="U110" s="3">
        <f t="shared" si="222"/>
        <v>0</v>
      </c>
      <c r="V110" s="3">
        <f t="shared" ref="V110" si="308">IF(U109=0,U$14,0)</f>
        <v>233</v>
      </c>
      <c r="W110" s="45">
        <f t="shared" si="224"/>
        <v>0</v>
      </c>
      <c r="X110" s="46">
        <f t="shared" si="225"/>
        <v>0</v>
      </c>
      <c r="Y110" s="3">
        <f t="shared" ref="Y110" si="309">IF(X109=0,X$14,0)</f>
        <v>0</v>
      </c>
      <c r="Z110" s="65"/>
    </row>
    <row r="111" spans="1:26" x14ac:dyDescent="0.25">
      <c r="A111" s="65"/>
      <c r="B111" s="43">
        <v>94</v>
      </c>
      <c r="C111" s="59">
        <f t="shared" si="211"/>
        <v>0</v>
      </c>
      <c r="D111" s="3">
        <f t="shared" si="234"/>
        <v>0</v>
      </c>
      <c r="E111" s="45">
        <f t="shared" si="212"/>
        <v>0</v>
      </c>
      <c r="F111" s="46">
        <f t="shared" si="207"/>
        <v>0</v>
      </c>
      <c r="G111" s="3">
        <f t="shared" si="227"/>
        <v>30</v>
      </c>
      <c r="H111" s="3">
        <f t="shared" si="213"/>
        <v>0</v>
      </c>
      <c r="I111" s="3">
        <f t="shared" si="214"/>
        <v>0</v>
      </c>
      <c r="J111" s="3">
        <f t="shared" si="228"/>
        <v>30</v>
      </c>
      <c r="K111" s="45">
        <f t="shared" si="215"/>
        <v>0</v>
      </c>
      <c r="L111" s="46">
        <f t="shared" si="216"/>
        <v>0</v>
      </c>
      <c r="M111" s="3">
        <f t="shared" si="229"/>
        <v>150</v>
      </c>
      <c r="N111" s="3">
        <f t="shared" si="217"/>
        <v>0</v>
      </c>
      <c r="O111" s="3">
        <f t="shared" si="218"/>
        <v>0</v>
      </c>
      <c r="P111" s="3">
        <f t="shared" si="203"/>
        <v>41</v>
      </c>
      <c r="Q111" s="45">
        <f t="shared" si="219"/>
        <v>0</v>
      </c>
      <c r="R111" s="46">
        <f t="shared" si="230"/>
        <v>0</v>
      </c>
      <c r="S111" s="3">
        <f t="shared" ref="S111" si="310">IF(R110=0,R$14,0)</f>
        <v>75</v>
      </c>
      <c r="T111" s="3">
        <f t="shared" si="221"/>
        <v>0</v>
      </c>
      <c r="U111" s="3">
        <f t="shared" si="222"/>
        <v>0</v>
      </c>
      <c r="V111" s="3">
        <f t="shared" ref="V111" si="311">IF(U110=0,U$14,0)</f>
        <v>233</v>
      </c>
      <c r="W111" s="45">
        <f t="shared" si="224"/>
        <v>0</v>
      </c>
      <c r="X111" s="46">
        <f t="shared" si="225"/>
        <v>0</v>
      </c>
      <c r="Y111" s="3">
        <f t="shared" ref="Y111" si="312">IF(X110=0,X$14,0)</f>
        <v>0</v>
      </c>
      <c r="Z111" s="65"/>
    </row>
    <row r="112" spans="1:26" x14ac:dyDescent="0.25">
      <c r="A112" s="65"/>
      <c r="B112" s="43">
        <v>95</v>
      </c>
      <c r="C112" s="59">
        <f t="shared" si="211"/>
        <v>0</v>
      </c>
      <c r="D112" s="3">
        <f t="shared" si="234"/>
        <v>0</v>
      </c>
      <c r="E112" s="45">
        <f t="shared" si="212"/>
        <v>0</v>
      </c>
      <c r="F112" s="46">
        <f t="shared" si="207"/>
        <v>0</v>
      </c>
      <c r="G112" s="3">
        <f t="shared" si="227"/>
        <v>30</v>
      </c>
      <c r="H112" s="3">
        <f t="shared" si="213"/>
        <v>0</v>
      </c>
      <c r="I112" s="3">
        <f t="shared" si="214"/>
        <v>0</v>
      </c>
      <c r="J112" s="3">
        <f t="shared" si="228"/>
        <v>30</v>
      </c>
      <c r="K112" s="45">
        <f t="shared" si="215"/>
        <v>0</v>
      </c>
      <c r="L112" s="46">
        <f t="shared" si="216"/>
        <v>0</v>
      </c>
      <c r="M112" s="3">
        <f t="shared" si="229"/>
        <v>150</v>
      </c>
      <c r="N112" s="3">
        <f t="shared" si="217"/>
        <v>0</v>
      </c>
      <c r="O112" s="3">
        <f t="shared" si="218"/>
        <v>0</v>
      </c>
      <c r="P112" s="3">
        <f t="shared" si="203"/>
        <v>41</v>
      </c>
      <c r="Q112" s="45">
        <f t="shared" si="219"/>
        <v>0</v>
      </c>
      <c r="R112" s="46">
        <f t="shared" si="230"/>
        <v>0</v>
      </c>
      <c r="S112" s="3">
        <f t="shared" ref="S112" si="313">IF(R111=0,R$14,0)</f>
        <v>75</v>
      </c>
      <c r="T112" s="3">
        <f t="shared" si="221"/>
        <v>0</v>
      </c>
      <c r="U112" s="3">
        <f t="shared" si="222"/>
        <v>0</v>
      </c>
      <c r="V112" s="3">
        <f t="shared" ref="V112" si="314">IF(U111=0,U$14,0)</f>
        <v>233</v>
      </c>
      <c r="W112" s="45">
        <f t="shared" si="224"/>
        <v>0</v>
      </c>
      <c r="X112" s="46">
        <f t="shared" si="225"/>
        <v>0</v>
      </c>
      <c r="Y112" s="3">
        <f t="shared" ref="Y112" si="315">IF(X111=0,X$14,0)</f>
        <v>0</v>
      </c>
      <c r="Z112" s="65"/>
    </row>
    <row r="113" spans="1:26" s="51" customFormat="1" x14ac:dyDescent="0.25">
      <c r="A113" s="75"/>
      <c r="B113" s="47">
        <v>96</v>
      </c>
      <c r="C113" s="60">
        <f t="shared" si="211"/>
        <v>0</v>
      </c>
      <c r="D113" s="48">
        <f t="shared" si="234"/>
        <v>0</v>
      </c>
      <c r="E113" s="49">
        <f t="shared" si="212"/>
        <v>0</v>
      </c>
      <c r="F113" s="50">
        <f t="shared" si="207"/>
        <v>0</v>
      </c>
      <c r="G113" s="48">
        <f t="shared" si="227"/>
        <v>30</v>
      </c>
      <c r="H113" s="48">
        <f t="shared" si="213"/>
        <v>0</v>
      </c>
      <c r="I113" s="48">
        <f t="shared" si="214"/>
        <v>0</v>
      </c>
      <c r="J113" s="48">
        <f t="shared" si="228"/>
        <v>30</v>
      </c>
      <c r="K113" s="49">
        <f t="shared" si="215"/>
        <v>0</v>
      </c>
      <c r="L113" s="50">
        <f t="shared" si="216"/>
        <v>0</v>
      </c>
      <c r="M113" s="48">
        <f t="shared" si="229"/>
        <v>150</v>
      </c>
      <c r="N113" s="48">
        <f t="shared" si="217"/>
        <v>0</v>
      </c>
      <c r="O113" s="48">
        <f t="shared" si="218"/>
        <v>0</v>
      </c>
      <c r="P113" s="48">
        <f t="shared" si="203"/>
        <v>41</v>
      </c>
      <c r="Q113" s="49">
        <f t="shared" si="219"/>
        <v>0</v>
      </c>
      <c r="R113" s="50">
        <f t="shared" si="230"/>
        <v>0</v>
      </c>
      <c r="S113" s="48">
        <f t="shared" ref="S113" si="316">IF(R112=0,R$14,0)</f>
        <v>75</v>
      </c>
      <c r="T113" s="48">
        <f t="shared" si="221"/>
        <v>0</v>
      </c>
      <c r="U113" s="48">
        <f t="shared" si="222"/>
        <v>0</v>
      </c>
      <c r="V113" s="48">
        <f t="shared" ref="V113" si="317">IF(U112=0,U$14,0)</f>
        <v>233</v>
      </c>
      <c r="W113" s="49">
        <f t="shared" si="224"/>
        <v>0</v>
      </c>
      <c r="X113" s="50">
        <f t="shared" si="225"/>
        <v>0</v>
      </c>
      <c r="Y113" s="48">
        <f t="shared" ref="Y113" si="318">IF(X112=0,X$14,0)</f>
        <v>0</v>
      </c>
      <c r="Z113" s="75"/>
    </row>
    <row r="114" spans="1:26" x14ac:dyDescent="0.25">
      <c r="A114" s="65"/>
      <c r="B114" s="43">
        <v>97</v>
      </c>
      <c r="C114" s="59">
        <f t="shared" si="211"/>
        <v>0</v>
      </c>
      <c r="D114" s="3">
        <f t="shared" si="234"/>
        <v>0</v>
      </c>
      <c r="E114" s="45">
        <f t="shared" si="212"/>
        <v>0</v>
      </c>
      <c r="F114" s="46">
        <f t="shared" si="207"/>
        <v>0</v>
      </c>
      <c r="G114" s="3">
        <f t="shared" si="227"/>
        <v>30</v>
      </c>
      <c r="H114" s="3">
        <f t="shared" si="213"/>
        <v>0</v>
      </c>
      <c r="I114" s="3">
        <f t="shared" si="214"/>
        <v>0</v>
      </c>
      <c r="J114" s="3">
        <f t="shared" si="228"/>
        <v>30</v>
      </c>
      <c r="K114" s="45">
        <f t="shared" si="215"/>
        <v>0</v>
      </c>
      <c r="L114" s="46">
        <f t="shared" si="216"/>
        <v>0</v>
      </c>
      <c r="M114" s="3">
        <f t="shared" si="229"/>
        <v>150</v>
      </c>
      <c r="N114" s="3">
        <f t="shared" si="217"/>
        <v>0</v>
      </c>
      <c r="O114" s="3">
        <f t="shared" si="218"/>
        <v>0</v>
      </c>
      <c r="P114" s="3">
        <f t="shared" si="203"/>
        <v>41</v>
      </c>
      <c r="Q114" s="45">
        <f t="shared" si="219"/>
        <v>0</v>
      </c>
      <c r="R114" s="46">
        <f t="shared" si="230"/>
        <v>0</v>
      </c>
      <c r="S114" s="3">
        <f t="shared" ref="S114" si="319">IF(R113=0,R$14,0)</f>
        <v>75</v>
      </c>
      <c r="T114" s="3">
        <f t="shared" si="221"/>
        <v>0</v>
      </c>
      <c r="U114" s="3">
        <f t="shared" si="222"/>
        <v>0</v>
      </c>
      <c r="V114" s="3">
        <f t="shared" ref="V114" si="320">IF(U113=0,U$14,0)</f>
        <v>233</v>
      </c>
      <c r="W114" s="45">
        <f t="shared" si="224"/>
        <v>0</v>
      </c>
      <c r="X114" s="46">
        <f t="shared" si="225"/>
        <v>0</v>
      </c>
      <c r="Y114" s="3">
        <f t="shared" ref="Y114" si="321">IF(X113=0,X$14,0)</f>
        <v>0</v>
      </c>
      <c r="Z114" s="65"/>
    </row>
    <row r="115" spans="1:26" x14ac:dyDescent="0.25">
      <c r="A115" s="65"/>
      <c r="B115" s="43">
        <v>98</v>
      </c>
      <c r="C115" s="59">
        <f t="shared" si="211"/>
        <v>0</v>
      </c>
      <c r="D115" s="3">
        <f t="shared" si="234"/>
        <v>0</v>
      </c>
      <c r="E115" s="45">
        <f t="shared" si="212"/>
        <v>0</v>
      </c>
      <c r="F115" s="46">
        <f t="shared" si="207"/>
        <v>0</v>
      </c>
      <c r="G115" s="3">
        <f t="shared" si="227"/>
        <v>30</v>
      </c>
      <c r="H115" s="3">
        <f t="shared" si="213"/>
        <v>0</v>
      </c>
      <c r="I115" s="3">
        <f t="shared" si="214"/>
        <v>0</v>
      </c>
      <c r="J115" s="3">
        <f t="shared" si="228"/>
        <v>30</v>
      </c>
      <c r="K115" s="45">
        <f t="shared" si="215"/>
        <v>0</v>
      </c>
      <c r="L115" s="46">
        <f t="shared" si="216"/>
        <v>0</v>
      </c>
      <c r="M115" s="3">
        <f t="shared" si="229"/>
        <v>150</v>
      </c>
      <c r="N115" s="3">
        <f t="shared" si="217"/>
        <v>0</v>
      </c>
      <c r="O115" s="3">
        <f t="shared" si="218"/>
        <v>0</v>
      </c>
      <c r="P115" s="3">
        <f t="shared" si="203"/>
        <v>41</v>
      </c>
      <c r="Q115" s="45">
        <f t="shared" si="219"/>
        <v>0</v>
      </c>
      <c r="R115" s="46">
        <f t="shared" si="230"/>
        <v>0</v>
      </c>
      <c r="S115" s="3">
        <f t="shared" ref="S115" si="322">IF(R114=0,R$14,0)</f>
        <v>75</v>
      </c>
      <c r="T115" s="3">
        <f t="shared" si="221"/>
        <v>0</v>
      </c>
      <c r="U115" s="3">
        <f t="shared" si="222"/>
        <v>0</v>
      </c>
      <c r="V115" s="3">
        <f t="shared" ref="V115" si="323">IF(U114=0,U$14,0)</f>
        <v>233</v>
      </c>
      <c r="W115" s="45">
        <f t="shared" si="224"/>
        <v>0</v>
      </c>
      <c r="X115" s="46">
        <f t="shared" si="225"/>
        <v>0</v>
      </c>
      <c r="Y115" s="3">
        <f t="shared" ref="Y115" si="324">IF(X114=0,X$14,0)</f>
        <v>0</v>
      </c>
      <c r="Z115" s="65"/>
    </row>
    <row r="116" spans="1:26" x14ac:dyDescent="0.25">
      <c r="A116" s="65"/>
      <c r="B116" s="43">
        <v>99</v>
      </c>
      <c r="C116" s="59">
        <f t="shared" si="211"/>
        <v>0</v>
      </c>
      <c r="D116" s="3">
        <f t="shared" si="234"/>
        <v>0</v>
      </c>
      <c r="E116" s="45">
        <f t="shared" si="212"/>
        <v>0</v>
      </c>
      <c r="F116" s="46">
        <f t="shared" si="207"/>
        <v>0</v>
      </c>
      <c r="G116" s="3">
        <f t="shared" si="227"/>
        <v>30</v>
      </c>
      <c r="H116" s="3">
        <f t="shared" si="213"/>
        <v>0</v>
      </c>
      <c r="I116" s="3">
        <f t="shared" si="214"/>
        <v>0</v>
      </c>
      <c r="J116" s="3">
        <f t="shared" si="228"/>
        <v>30</v>
      </c>
      <c r="K116" s="45">
        <f t="shared" si="215"/>
        <v>0</v>
      </c>
      <c r="L116" s="46">
        <f t="shared" si="216"/>
        <v>0</v>
      </c>
      <c r="M116" s="3">
        <f t="shared" si="229"/>
        <v>150</v>
      </c>
      <c r="N116" s="3">
        <f t="shared" si="217"/>
        <v>0</v>
      </c>
      <c r="O116" s="3">
        <f t="shared" si="218"/>
        <v>0</v>
      </c>
      <c r="P116" s="3">
        <f t="shared" si="203"/>
        <v>41</v>
      </c>
      <c r="Q116" s="45">
        <f t="shared" si="219"/>
        <v>0</v>
      </c>
      <c r="R116" s="46">
        <f t="shared" si="230"/>
        <v>0</v>
      </c>
      <c r="S116" s="3">
        <f t="shared" ref="S116" si="325">IF(R115=0,R$14,0)</f>
        <v>75</v>
      </c>
      <c r="T116" s="3">
        <f t="shared" si="221"/>
        <v>0</v>
      </c>
      <c r="U116" s="3">
        <f t="shared" si="222"/>
        <v>0</v>
      </c>
      <c r="V116" s="3">
        <f t="shared" ref="V116" si="326">IF(U115=0,U$14,0)</f>
        <v>233</v>
      </c>
      <c r="W116" s="45">
        <f t="shared" si="224"/>
        <v>0</v>
      </c>
      <c r="X116" s="46">
        <f t="shared" si="225"/>
        <v>0</v>
      </c>
      <c r="Y116" s="3">
        <f t="shared" ref="Y116" si="327">IF(X115=0,X$14,0)</f>
        <v>0</v>
      </c>
      <c r="Z116" s="65"/>
    </row>
    <row r="117" spans="1:26" x14ac:dyDescent="0.25">
      <c r="A117" s="65"/>
      <c r="B117" s="43">
        <v>100</v>
      </c>
      <c r="C117" s="59">
        <f t="shared" si="211"/>
        <v>0</v>
      </c>
      <c r="D117" s="3">
        <f t="shared" si="234"/>
        <v>0</v>
      </c>
      <c r="E117" s="45">
        <f t="shared" si="212"/>
        <v>0</v>
      </c>
      <c r="F117" s="46">
        <f t="shared" si="207"/>
        <v>0</v>
      </c>
      <c r="G117" s="3">
        <f t="shared" si="227"/>
        <v>30</v>
      </c>
      <c r="H117" s="3">
        <f t="shared" si="213"/>
        <v>0</v>
      </c>
      <c r="I117" s="3">
        <f t="shared" si="214"/>
        <v>0</v>
      </c>
      <c r="J117" s="3">
        <f t="shared" si="228"/>
        <v>30</v>
      </c>
      <c r="K117" s="45">
        <f t="shared" si="215"/>
        <v>0</v>
      </c>
      <c r="L117" s="46">
        <f t="shared" si="216"/>
        <v>0</v>
      </c>
      <c r="M117" s="3">
        <f t="shared" si="229"/>
        <v>150</v>
      </c>
      <c r="N117" s="3">
        <f t="shared" si="217"/>
        <v>0</v>
      </c>
      <c r="O117" s="3">
        <f t="shared" si="218"/>
        <v>0</v>
      </c>
      <c r="P117" s="3">
        <f t="shared" si="203"/>
        <v>41</v>
      </c>
      <c r="Q117" s="45">
        <f t="shared" si="219"/>
        <v>0</v>
      </c>
      <c r="R117" s="46">
        <f t="shared" si="230"/>
        <v>0</v>
      </c>
      <c r="S117" s="3">
        <f t="shared" ref="S117" si="328">IF(R116=0,R$14,0)</f>
        <v>75</v>
      </c>
      <c r="T117" s="3">
        <f t="shared" si="221"/>
        <v>0</v>
      </c>
      <c r="U117" s="3">
        <f t="shared" si="222"/>
        <v>0</v>
      </c>
      <c r="V117" s="3">
        <f t="shared" ref="V117" si="329">IF(U116=0,U$14,0)</f>
        <v>233</v>
      </c>
      <c r="W117" s="45">
        <f t="shared" si="224"/>
        <v>0</v>
      </c>
      <c r="X117" s="46">
        <f t="shared" si="225"/>
        <v>0</v>
      </c>
      <c r="Y117" s="3">
        <f t="shared" ref="Y117" si="330">IF(X116=0,X$14,0)</f>
        <v>0</v>
      </c>
      <c r="Z117" s="65"/>
    </row>
    <row r="118" spans="1:26" x14ac:dyDescent="0.25">
      <c r="A118" s="65"/>
      <c r="B118" s="43">
        <v>101</v>
      </c>
      <c r="C118" s="59">
        <f t="shared" si="211"/>
        <v>0</v>
      </c>
      <c r="D118" s="3">
        <f t="shared" si="234"/>
        <v>0</v>
      </c>
      <c r="E118" s="45">
        <f t="shared" si="212"/>
        <v>0</v>
      </c>
      <c r="F118" s="46">
        <f t="shared" si="207"/>
        <v>0</v>
      </c>
      <c r="G118" s="3">
        <f t="shared" si="227"/>
        <v>30</v>
      </c>
      <c r="H118" s="3">
        <f t="shared" si="213"/>
        <v>0</v>
      </c>
      <c r="I118" s="3">
        <f t="shared" si="214"/>
        <v>0</v>
      </c>
      <c r="J118" s="3">
        <f t="shared" si="228"/>
        <v>30</v>
      </c>
      <c r="K118" s="45">
        <f t="shared" si="215"/>
        <v>0</v>
      </c>
      <c r="L118" s="46">
        <f t="shared" si="216"/>
        <v>0</v>
      </c>
      <c r="M118" s="3">
        <f t="shared" si="229"/>
        <v>150</v>
      </c>
      <c r="N118" s="3">
        <f t="shared" si="217"/>
        <v>0</v>
      </c>
      <c r="O118" s="3">
        <f t="shared" si="218"/>
        <v>0</v>
      </c>
      <c r="P118" s="3">
        <f t="shared" si="203"/>
        <v>41</v>
      </c>
      <c r="Q118" s="45">
        <f t="shared" si="219"/>
        <v>0</v>
      </c>
      <c r="R118" s="46">
        <f t="shared" si="230"/>
        <v>0</v>
      </c>
      <c r="S118" s="3">
        <f t="shared" ref="S118" si="331">IF(R117=0,R$14,0)</f>
        <v>75</v>
      </c>
      <c r="T118" s="3">
        <f t="shared" si="221"/>
        <v>0</v>
      </c>
      <c r="U118" s="3">
        <f t="shared" si="222"/>
        <v>0</v>
      </c>
      <c r="V118" s="3">
        <f t="shared" ref="V118" si="332">IF(U117=0,U$14,0)</f>
        <v>233</v>
      </c>
      <c r="W118" s="45">
        <f t="shared" si="224"/>
        <v>0</v>
      </c>
      <c r="X118" s="46">
        <f t="shared" si="225"/>
        <v>0</v>
      </c>
      <c r="Y118" s="3">
        <f t="shared" ref="Y118" si="333">IF(X117=0,X$14,0)</f>
        <v>0</v>
      </c>
      <c r="Z118" s="65"/>
    </row>
    <row r="119" spans="1:26" x14ac:dyDescent="0.25">
      <c r="A119" s="65"/>
      <c r="B119" s="43">
        <v>102</v>
      </c>
      <c r="C119" s="59">
        <f t="shared" si="211"/>
        <v>0</v>
      </c>
      <c r="D119" s="3">
        <f t="shared" si="234"/>
        <v>0</v>
      </c>
      <c r="E119" s="45">
        <f t="shared" si="212"/>
        <v>0</v>
      </c>
      <c r="F119" s="46">
        <f t="shared" si="207"/>
        <v>0</v>
      </c>
      <c r="G119" s="3">
        <f t="shared" si="227"/>
        <v>30</v>
      </c>
      <c r="H119" s="3">
        <f t="shared" si="213"/>
        <v>0</v>
      </c>
      <c r="I119" s="3">
        <f t="shared" si="214"/>
        <v>0</v>
      </c>
      <c r="J119" s="3">
        <f t="shared" si="228"/>
        <v>30</v>
      </c>
      <c r="K119" s="45">
        <f t="shared" si="215"/>
        <v>0</v>
      </c>
      <c r="L119" s="46">
        <f t="shared" si="216"/>
        <v>0</v>
      </c>
      <c r="M119" s="3">
        <f t="shared" si="229"/>
        <v>150</v>
      </c>
      <c r="N119" s="3">
        <f t="shared" si="217"/>
        <v>0</v>
      </c>
      <c r="O119" s="3">
        <f t="shared" si="218"/>
        <v>0</v>
      </c>
      <c r="P119" s="3">
        <f t="shared" si="203"/>
        <v>41</v>
      </c>
      <c r="Q119" s="45">
        <f t="shared" si="219"/>
        <v>0</v>
      </c>
      <c r="R119" s="46">
        <f t="shared" si="230"/>
        <v>0</v>
      </c>
      <c r="S119" s="3">
        <f t="shared" ref="S119" si="334">IF(R118=0,R$14,0)</f>
        <v>75</v>
      </c>
      <c r="T119" s="3">
        <f t="shared" si="221"/>
        <v>0</v>
      </c>
      <c r="U119" s="3">
        <f t="shared" si="222"/>
        <v>0</v>
      </c>
      <c r="V119" s="3">
        <f t="shared" ref="V119" si="335">IF(U118=0,U$14,0)</f>
        <v>233</v>
      </c>
      <c r="W119" s="45">
        <f t="shared" si="224"/>
        <v>0</v>
      </c>
      <c r="X119" s="46">
        <f t="shared" si="225"/>
        <v>0</v>
      </c>
      <c r="Y119" s="3">
        <f t="shared" ref="Y119" si="336">IF(X118=0,X$14,0)</f>
        <v>0</v>
      </c>
      <c r="Z119" s="65"/>
    </row>
    <row r="120" spans="1:26" x14ac:dyDescent="0.25">
      <c r="A120" s="65"/>
      <c r="B120" s="43">
        <v>103</v>
      </c>
      <c r="C120" s="59">
        <f t="shared" si="211"/>
        <v>0</v>
      </c>
      <c r="D120" s="3">
        <f t="shared" si="234"/>
        <v>0</v>
      </c>
      <c r="E120" s="45">
        <f t="shared" si="212"/>
        <v>0</v>
      </c>
      <c r="F120" s="46">
        <f t="shared" si="207"/>
        <v>0</v>
      </c>
      <c r="G120" s="3">
        <f t="shared" si="227"/>
        <v>30</v>
      </c>
      <c r="H120" s="3">
        <f t="shared" si="213"/>
        <v>0</v>
      </c>
      <c r="I120" s="3">
        <f t="shared" si="214"/>
        <v>0</v>
      </c>
      <c r="J120" s="3">
        <f t="shared" si="228"/>
        <v>30</v>
      </c>
      <c r="K120" s="45">
        <f t="shared" si="215"/>
        <v>0</v>
      </c>
      <c r="L120" s="46">
        <f t="shared" si="216"/>
        <v>0</v>
      </c>
      <c r="M120" s="3">
        <f t="shared" si="229"/>
        <v>150</v>
      </c>
      <c r="N120" s="3">
        <f t="shared" si="217"/>
        <v>0</v>
      </c>
      <c r="O120" s="3">
        <f t="shared" si="218"/>
        <v>0</v>
      </c>
      <c r="P120" s="3">
        <f t="shared" si="203"/>
        <v>41</v>
      </c>
      <c r="Q120" s="45">
        <f t="shared" si="219"/>
        <v>0</v>
      </c>
      <c r="R120" s="46">
        <f t="shared" si="230"/>
        <v>0</v>
      </c>
      <c r="S120" s="3">
        <f t="shared" ref="S120" si="337">IF(R119=0,R$14,0)</f>
        <v>75</v>
      </c>
      <c r="T120" s="3">
        <f t="shared" si="221"/>
        <v>0</v>
      </c>
      <c r="U120" s="3">
        <f t="shared" si="222"/>
        <v>0</v>
      </c>
      <c r="V120" s="3">
        <f t="shared" ref="V120" si="338">IF(U119=0,U$14,0)</f>
        <v>233</v>
      </c>
      <c r="W120" s="45">
        <f t="shared" si="224"/>
        <v>0</v>
      </c>
      <c r="X120" s="46">
        <f t="shared" si="225"/>
        <v>0</v>
      </c>
      <c r="Y120" s="3">
        <f t="shared" ref="Y120" si="339">IF(X119=0,X$14,0)</f>
        <v>0</v>
      </c>
      <c r="Z120" s="65"/>
    </row>
    <row r="121" spans="1:26" x14ac:dyDescent="0.25">
      <c r="A121" s="65"/>
      <c r="B121" s="43">
        <v>104</v>
      </c>
      <c r="C121" s="59">
        <f t="shared" si="211"/>
        <v>0</v>
      </c>
      <c r="D121" s="3">
        <f t="shared" si="234"/>
        <v>0</v>
      </c>
      <c r="E121" s="45">
        <f t="shared" si="212"/>
        <v>0</v>
      </c>
      <c r="F121" s="46">
        <f t="shared" si="207"/>
        <v>0</v>
      </c>
      <c r="G121" s="3">
        <f t="shared" si="227"/>
        <v>30</v>
      </c>
      <c r="H121" s="3">
        <f t="shared" si="213"/>
        <v>0</v>
      </c>
      <c r="I121" s="3">
        <f t="shared" si="214"/>
        <v>0</v>
      </c>
      <c r="J121" s="3">
        <f t="shared" si="228"/>
        <v>30</v>
      </c>
      <c r="K121" s="45">
        <f t="shared" si="215"/>
        <v>0</v>
      </c>
      <c r="L121" s="46">
        <f t="shared" si="216"/>
        <v>0</v>
      </c>
      <c r="M121" s="3">
        <f t="shared" si="229"/>
        <v>150</v>
      </c>
      <c r="N121" s="3">
        <f t="shared" si="217"/>
        <v>0</v>
      </c>
      <c r="O121" s="3">
        <f t="shared" si="218"/>
        <v>0</v>
      </c>
      <c r="P121" s="3">
        <f t="shared" si="203"/>
        <v>41</v>
      </c>
      <c r="Q121" s="45">
        <f t="shared" si="219"/>
        <v>0</v>
      </c>
      <c r="R121" s="46">
        <f t="shared" si="230"/>
        <v>0</v>
      </c>
      <c r="S121" s="3">
        <f t="shared" ref="S121" si="340">IF(R120=0,R$14,0)</f>
        <v>75</v>
      </c>
      <c r="T121" s="3">
        <f t="shared" si="221"/>
        <v>0</v>
      </c>
      <c r="U121" s="3">
        <f t="shared" si="222"/>
        <v>0</v>
      </c>
      <c r="V121" s="3">
        <f t="shared" ref="V121" si="341">IF(U120=0,U$14,0)</f>
        <v>233</v>
      </c>
      <c r="W121" s="45">
        <f t="shared" si="224"/>
        <v>0</v>
      </c>
      <c r="X121" s="46">
        <f t="shared" si="225"/>
        <v>0</v>
      </c>
      <c r="Y121" s="3">
        <f t="shared" ref="Y121" si="342">IF(X120=0,X$14,0)</f>
        <v>0</v>
      </c>
      <c r="Z121" s="65"/>
    </row>
    <row r="122" spans="1:26" x14ac:dyDescent="0.25">
      <c r="A122" s="65"/>
      <c r="B122" s="43">
        <v>105</v>
      </c>
      <c r="C122" s="59">
        <f t="shared" si="211"/>
        <v>0</v>
      </c>
      <c r="D122" s="3">
        <f t="shared" si="234"/>
        <v>0</v>
      </c>
      <c r="E122" s="45">
        <f t="shared" si="212"/>
        <v>0</v>
      </c>
      <c r="F122" s="46">
        <f t="shared" si="207"/>
        <v>0</v>
      </c>
      <c r="G122" s="3">
        <f t="shared" si="227"/>
        <v>30</v>
      </c>
      <c r="H122" s="3">
        <f t="shared" si="213"/>
        <v>0</v>
      </c>
      <c r="I122" s="3">
        <f t="shared" si="214"/>
        <v>0</v>
      </c>
      <c r="J122" s="3">
        <f t="shared" si="228"/>
        <v>30</v>
      </c>
      <c r="K122" s="45">
        <f t="shared" si="215"/>
        <v>0</v>
      </c>
      <c r="L122" s="46">
        <f t="shared" si="216"/>
        <v>0</v>
      </c>
      <c r="M122" s="3">
        <f t="shared" si="229"/>
        <v>150</v>
      </c>
      <c r="N122" s="3">
        <f t="shared" si="217"/>
        <v>0</v>
      </c>
      <c r="O122" s="3">
        <f t="shared" si="218"/>
        <v>0</v>
      </c>
      <c r="P122" s="3">
        <f t="shared" si="203"/>
        <v>41</v>
      </c>
      <c r="Q122" s="45">
        <f t="shared" si="219"/>
        <v>0</v>
      </c>
      <c r="R122" s="46">
        <f t="shared" si="230"/>
        <v>0</v>
      </c>
      <c r="S122" s="3">
        <f t="shared" ref="S122" si="343">IF(R121=0,R$14,0)</f>
        <v>75</v>
      </c>
      <c r="T122" s="3">
        <f t="shared" si="221"/>
        <v>0</v>
      </c>
      <c r="U122" s="3">
        <f t="shared" si="222"/>
        <v>0</v>
      </c>
      <c r="V122" s="3">
        <f t="shared" ref="V122" si="344">IF(U121=0,U$14,0)</f>
        <v>233</v>
      </c>
      <c r="W122" s="45">
        <f t="shared" si="224"/>
        <v>0</v>
      </c>
      <c r="X122" s="46">
        <f t="shared" si="225"/>
        <v>0</v>
      </c>
      <c r="Y122" s="3">
        <f t="shared" ref="Y122" si="345">IF(X121=0,X$14,0)</f>
        <v>0</v>
      </c>
      <c r="Z122" s="65"/>
    </row>
    <row r="123" spans="1:26" x14ac:dyDescent="0.25">
      <c r="A123" s="65"/>
      <c r="B123" s="43">
        <v>106</v>
      </c>
      <c r="C123" s="59">
        <f t="shared" si="211"/>
        <v>0</v>
      </c>
      <c r="D123" s="3">
        <f t="shared" si="234"/>
        <v>0</v>
      </c>
      <c r="E123" s="45">
        <f t="shared" si="212"/>
        <v>0</v>
      </c>
      <c r="F123" s="46">
        <f t="shared" si="207"/>
        <v>0</v>
      </c>
      <c r="G123" s="3">
        <f t="shared" si="227"/>
        <v>30</v>
      </c>
      <c r="H123" s="3">
        <f t="shared" si="213"/>
        <v>0</v>
      </c>
      <c r="I123" s="3">
        <f t="shared" si="214"/>
        <v>0</v>
      </c>
      <c r="J123" s="3">
        <f t="shared" si="228"/>
        <v>30</v>
      </c>
      <c r="K123" s="45">
        <f t="shared" si="215"/>
        <v>0</v>
      </c>
      <c r="L123" s="46">
        <f t="shared" si="216"/>
        <v>0</v>
      </c>
      <c r="M123" s="3">
        <f t="shared" si="229"/>
        <v>150</v>
      </c>
      <c r="N123" s="3">
        <f t="shared" si="217"/>
        <v>0</v>
      </c>
      <c r="O123" s="3">
        <f t="shared" si="218"/>
        <v>0</v>
      </c>
      <c r="P123" s="3">
        <f t="shared" si="203"/>
        <v>41</v>
      </c>
      <c r="Q123" s="45">
        <f t="shared" si="219"/>
        <v>0</v>
      </c>
      <c r="R123" s="46">
        <f t="shared" si="230"/>
        <v>0</v>
      </c>
      <c r="S123" s="3">
        <f t="shared" ref="S123" si="346">IF(R122=0,R$14,0)</f>
        <v>75</v>
      </c>
      <c r="T123" s="3">
        <f t="shared" si="221"/>
        <v>0</v>
      </c>
      <c r="U123" s="3">
        <f t="shared" si="222"/>
        <v>0</v>
      </c>
      <c r="V123" s="3">
        <f t="shared" ref="V123" si="347">IF(U122=0,U$14,0)</f>
        <v>233</v>
      </c>
      <c r="W123" s="45">
        <f t="shared" si="224"/>
        <v>0</v>
      </c>
      <c r="X123" s="46">
        <f t="shared" si="225"/>
        <v>0</v>
      </c>
      <c r="Y123" s="3">
        <f t="shared" ref="Y123" si="348">IF(X122=0,X$14,0)</f>
        <v>0</v>
      </c>
      <c r="Z123" s="65"/>
    </row>
    <row r="124" spans="1:26" x14ac:dyDescent="0.25">
      <c r="A124" s="65"/>
      <c r="B124" s="43">
        <v>107</v>
      </c>
      <c r="C124" s="59">
        <f t="shared" si="211"/>
        <v>0</v>
      </c>
      <c r="D124" s="3">
        <f t="shared" si="234"/>
        <v>0</v>
      </c>
      <c r="E124" s="45">
        <f t="shared" si="212"/>
        <v>0</v>
      </c>
      <c r="F124" s="46">
        <f t="shared" si="207"/>
        <v>0</v>
      </c>
      <c r="G124" s="3">
        <f t="shared" si="227"/>
        <v>30</v>
      </c>
      <c r="H124" s="3">
        <f t="shared" si="213"/>
        <v>0</v>
      </c>
      <c r="I124" s="3">
        <f t="shared" si="214"/>
        <v>0</v>
      </c>
      <c r="J124" s="3">
        <f t="shared" si="228"/>
        <v>30</v>
      </c>
      <c r="K124" s="45">
        <f t="shared" si="215"/>
        <v>0</v>
      </c>
      <c r="L124" s="46">
        <f t="shared" si="216"/>
        <v>0</v>
      </c>
      <c r="M124" s="3">
        <f t="shared" si="229"/>
        <v>150</v>
      </c>
      <c r="N124" s="3">
        <f t="shared" si="217"/>
        <v>0</v>
      </c>
      <c r="O124" s="3">
        <f t="shared" si="218"/>
        <v>0</v>
      </c>
      <c r="P124" s="3">
        <f t="shared" si="203"/>
        <v>41</v>
      </c>
      <c r="Q124" s="45">
        <f t="shared" si="219"/>
        <v>0</v>
      </c>
      <c r="R124" s="46">
        <f t="shared" si="230"/>
        <v>0</v>
      </c>
      <c r="S124" s="3">
        <f t="shared" ref="S124" si="349">IF(R123=0,R$14,0)</f>
        <v>75</v>
      </c>
      <c r="T124" s="3">
        <f t="shared" si="221"/>
        <v>0</v>
      </c>
      <c r="U124" s="3">
        <f t="shared" si="222"/>
        <v>0</v>
      </c>
      <c r="V124" s="3">
        <f t="shared" ref="V124" si="350">IF(U123=0,U$14,0)</f>
        <v>233</v>
      </c>
      <c r="W124" s="45">
        <f t="shared" si="224"/>
        <v>0</v>
      </c>
      <c r="X124" s="46">
        <f t="shared" si="225"/>
        <v>0</v>
      </c>
      <c r="Y124" s="3">
        <f t="shared" ref="Y124" si="351">IF(X123=0,X$14,0)</f>
        <v>0</v>
      </c>
      <c r="Z124" s="65"/>
    </row>
    <row r="125" spans="1:26" s="51" customFormat="1" x14ac:dyDescent="0.25">
      <c r="A125" s="75"/>
      <c r="B125" s="47">
        <v>108</v>
      </c>
      <c r="C125" s="60">
        <f t="shared" si="211"/>
        <v>0</v>
      </c>
      <c r="D125" s="48">
        <f t="shared" si="234"/>
        <v>0</v>
      </c>
      <c r="E125" s="49">
        <f t="shared" si="212"/>
        <v>0</v>
      </c>
      <c r="F125" s="50">
        <f t="shared" si="207"/>
        <v>0</v>
      </c>
      <c r="G125" s="48">
        <f t="shared" si="227"/>
        <v>30</v>
      </c>
      <c r="H125" s="48">
        <f t="shared" si="213"/>
        <v>0</v>
      </c>
      <c r="I125" s="48">
        <f t="shared" si="214"/>
        <v>0</v>
      </c>
      <c r="J125" s="48">
        <f t="shared" si="228"/>
        <v>30</v>
      </c>
      <c r="K125" s="49">
        <f t="shared" si="215"/>
        <v>0</v>
      </c>
      <c r="L125" s="50">
        <f t="shared" si="216"/>
        <v>0</v>
      </c>
      <c r="M125" s="48">
        <f t="shared" si="229"/>
        <v>150</v>
      </c>
      <c r="N125" s="48">
        <f t="shared" si="217"/>
        <v>0</v>
      </c>
      <c r="O125" s="48">
        <f t="shared" si="218"/>
        <v>0</v>
      </c>
      <c r="P125" s="48">
        <f t="shared" si="203"/>
        <v>41</v>
      </c>
      <c r="Q125" s="49">
        <f t="shared" si="219"/>
        <v>0</v>
      </c>
      <c r="R125" s="50">
        <f t="shared" si="230"/>
        <v>0</v>
      </c>
      <c r="S125" s="48">
        <f t="shared" ref="S125" si="352">IF(R124=0,R$14,0)</f>
        <v>75</v>
      </c>
      <c r="T125" s="48">
        <f t="shared" si="221"/>
        <v>0</v>
      </c>
      <c r="U125" s="48">
        <f t="shared" si="222"/>
        <v>0</v>
      </c>
      <c r="V125" s="48">
        <f t="shared" ref="V125" si="353">IF(U124=0,U$14,0)</f>
        <v>233</v>
      </c>
      <c r="W125" s="49">
        <f t="shared" si="224"/>
        <v>0</v>
      </c>
      <c r="X125" s="50">
        <f t="shared" si="225"/>
        <v>0</v>
      </c>
      <c r="Y125" s="48">
        <f t="shared" ref="Y125" si="354">IF(X124=0,X$14,0)</f>
        <v>0</v>
      </c>
      <c r="Z125" s="75"/>
    </row>
    <row r="126" spans="1:26" x14ac:dyDescent="0.25">
      <c r="A126" s="65"/>
      <c r="B126" s="43">
        <v>109</v>
      </c>
      <c r="C126" s="59">
        <f t="shared" si="211"/>
        <v>0</v>
      </c>
      <c r="D126" s="3">
        <f t="shared" si="234"/>
        <v>0</v>
      </c>
      <c r="E126" s="45">
        <f t="shared" si="212"/>
        <v>0</v>
      </c>
      <c r="F126" s="46">
        <f t="shared" si="207"/>
        <v>0</v>
      </c>
      <c r="G126" s="3">
        <f t="shared" si="227"/>
        <v>30</v>
      </c>
      <c r="H126" s="3">
        <f t="shared" si="213"/>
        <v>0</v>
      </c>
      <c r="I126" s="3">
        <f t="shared" si="214"/>
        <v>0</v>
      </c>
      <c r="J126" s="3">
        <f t="shared" si="228"/>
        <v>30</v>
      </c>
      <c r="K126" s="45">
        <f t="shared" si="215"/>
        <v>0</v>
      </c>
      <c r="L126" s="46">
        <f t="shared" si="216"/>
        <v>0</v>
      </c>
      <c r="M126" s="3">
        <f t="shared" si="229"/>
        <v>150</v>
      </c>
      <c r="N126" s="3">
        <f t="shared" si="217"/>
        <v>0</v>
      </c>
      <c r="O126" s="3">
        <f t="shared" si="218"/>
        <v>0</v>
      </c>
      <c r="P126" s="3">
        <f t="shared" si="203"/>
        <v>41</v>
      </c>
      <c r="Q126" s="45">
        <f t="shared" si="219"/>
        <v>0</v>
      </c>
      <c r="R126" s="46">
        <f t="shared" si="230"/>
        <v>0</v>
      </c>
      <c r="S126" s="3">
        <f t="shared" ref="S126" si="355">IF(R125=0,R$14,0)</f>
        <v>75</v>
      </c>
      <c r="T126" s="3">
        <f t="shared" si="221"/>
        <v>0</v>
      </c>
      <c r="U126" s="3">
        <f t="shared" si="222"/>
        <v>0</v>
      </c>
      <c r="V126" s="3">
        <f t="shared" ref="V126" si="356">IF(U125=0,U$14,0)</f>
        <v>233</v>
      </c>
      <c r="W126" s="45">
        <f t="shared" si="224"/>
        <v>0</v>
      </c>
      <c r="X126" s="46">
        <f t="shared" si="225"/>
        <v>0</v>
      </c>
      <c r="Y126" s="3">
        <f t="shared" ref="Y126" si="357">IF(X125=0,X$14,0)</f>
        <v>0</v>
      </c>
      <c r="Z126" s="65"/>
    </row>
    <row r="127" spans="1:26" x14ac:dyDescent="0.25">
      <c r="A127" s="65"/>
      <c r="B127" s="43">
        <v>110</v>
      </c>
      <c r="C127" s="59">
        <f t="shared" si="211"/>
        <v>0</v>
      </c>
      <c r="D127" s="3">
        <f t="shared" si="234"/>
        <v>0</v>
      </c>
      <c r="E127" s="45">
        <f t="shared" si="212"/>
        <v>0</v>
      </c>
      <c r="F127" s="46">
        <f t="shared" si="207"/>
        <v>0</v>
      </c>
      <c r="G127" s="3">
        <f t="shared" si="227"/>
        <v>30</v>
      </c>
      <c r="H127" s="3">
        <f t="shared" si="213"/>
        <v>0</v>
      </c>
      <c r="I127" s="3">
        <f t="shared" si="214"/>
        <v>0</v>
      </c>
      <c r="J127" s="3">
        <f t="shared" si="228"/>
        <v>30</v>
      </c>
      <c r="K127" s="45">
        <f t="shared" si="215"/>
        <v>0</v>
      </c>
      <c r="L127" s="46">
        <f t="shared" si="216"/>
        <v>0</v>
      </c>
      <c r="M127" s="3">
        <f t="shared" si="229"/>
        <v>150</v>
      </c>
      <c r="N127" s="3">
        <f t="shared" si="217"/>
        <v>0</v>
      </c>
      <c r="O127" s="3">
        <f t="shared" si="218"/>
        <v>0</v>
      </c>
      <c r="P127" s="3">
        <f t="shared" si="203"/>
        <v>41</v>
      </c>
      <c r="Q127" s="45">
        <f t="shared" si="219"/>
        <v>0</v>
      </c>
      <c r="R127" s="46">
        <f t="shared" si="230"/>
        <v>0</v>
      </c>
      <c r="S127" s="3">
        <f t="shared" ref="S127" si="358">IF(R126=0,R$14,0)</f>
        <v>75</v>
      </c>
      <c r="T127" s="3">
        <f t="shared" si="221"/>
        <v>0</v>
      </c>
      <c r="U127" s="3">
        <f t="shared" si="222"/>
        <v>0</v>
      </c>
      <c r="V127" s="3">
        <f t="shared" ref="V127" si="359">IF(U126=0,U$14,0)</f>
        <v>233</v>
      </c>
      <c r="W127" s="45">
        <f t="shared" si="224"/>
        <v>0</v>
      </c>
      <c r="X127" s="46">
        <f t="shared" si="225"/>
        <v>0</v>
      </c>
      <c r="Y127" s="3">
        <f t="shared" ref="Y127" si="360">IF(X126=0,X$14,0)</f>
        <v>0</v>
      </c>
      <c r="Z127" s="65"/>
    </row>
    <row r="128" spans="1:26" x14ac:dyDescent="0.25">
      <c r="A128" s="65"/>
      <c r="B128" s="43">
        <v>111</v>
      </c>
      <c r="C128" s="59">
        <f t="shared" si="211"/>
        <v>0</v>
      </c>
      <c r="D128" s="3">
        <f t="shared" si="234"/>
        <v>0</v>
      </c>
      <c r="E128" s="45">
        <f t="shared" si="212"/>
        <v>0</v>
      </c>
      <c r="F128" s="46">
        <f t="shared" si="207"/>
        <v>0</v>
      </c>
      <c r="G128" s="3">
        <f t="shared" si="227"/>
        <v>30</v>
      </c>
      <c r="H128" s="3">
        <f t="shared" si="213"/>
        <v>0</v>
      </c>
      <c r="I128" s="3">
        <f t="shared" si="214"/>
        <v>0</v>
      </c>
      <c r="J128" s="3">
        <f t="shared" si="228"/>
        <v>30</v>
      </c>
      <c r="K128" s="45">
        <f t="shared" si="215"/>
        <v>0</v>
      </c>
      <c r="L128" s="46">
        <f t="shared" si="216"/>
        <v>0</v>
      </c>
      <c r="M128" s="3">
        <f t="shared" si="229"/>
        <v>150</v>
      </c>
      <c r="N128" s="3">
        <f t="shared" si="217"/>
        <v>0</v>
      </c>
      <c r="O128" s="3">
        <f t="shared" si="218"/>
        <v>0</v>
      </c>
      <c r="P128" s="3">
        <f t="shared" si="203"/>
        <v>41</v>
      </c>
      <c r="Q128" s="45">
        <f t="shared" si="219"/>
        <v>0</v>
      </c>
      <c r="R128" s="46">
        <f t="shared" si="230"/>
        <v>0</v>
      </c>
      <c r="S128" s="3">
        <f t="shared" ref="S128" si="361">IF(R127=0,R$14,0)</f>
        <v>75</v>
      </c>
      <c r="T128" s="3">
        <f t="shared" si="221"/>
        <v>0</v>
      </c>
      <c r="U128" s="3">
        <f t="shared" si="222"/>
        <v>0</v>
      </c>
      <c r="V128" s="3">
        <f t="shared" ref="V128" si="362">IF(U127=0,U$14,0)</f>
        <v>233</v>
      </c>
      <c r="W128" s="45">
        <f t="shared" si="224"/>
        <v>0</v>
      </c>
      <c r="X128" s="46">
        <f t="shared" si="225"/>
        <v>0</v>
      </c>
      <c r="Y128" s="3">
        <f t="shared" ref="Y128" si="363">IF(X127=0,X$14,0)</f>
        <v>0</v>
      </c>
      <c r="Z128" s="65"/>
    </row>
    <row r="129" spans="1:26" x14ac:dyDescent="0.25">
      <c r="A129" s="65"/>
      <c r="B129" s="43">
        <v>112</v>
      </c>
      <c r="C129" s="59">
        <f t="shared" si="211"/>
        <v>0</v>
      </c>
      <c r="D129" s="3">
        <f t="shared" si="234"/>
        <v>0</v>
      </c>
      <c r="E129" s="45">
        <f t="shared" si="212"/>
        <v>0</v>
      </c>
      <c r="F129" s="46">
        <f t="shared" si="207"/>
        <v>0</v>
      </c>
      <c r="G129" s="3">
        <f t="shared" si="227"/>
        <v>30</v>
      </c>
      <c r="H129" s="3">
        <f t="shared" si="213"/>
        <v>0</v>
      </c>
      <c r="I129" s="3">
        <f t="shared" si="214"/>
        <v>0</v>
      </c>
      <c r="J129" s="3">
        <f t="shared" si="228"/>
        <v>30</v>
      </c>
      <c r="K129" s="45">
        <f t="shared" si="215"/>
        <v>0</v>
      </c>
      <c r="L129" s="46">
        <f t="shared" si="216"/>
        <v>0</v>
      </c>
      <c r="M129" s="3">
        <f t="shared" si="229"/>
        <v>150</v>
      </c>
      <c r="N129" s="3">
        <f t="shared" si="217"/>
        <v>0</v>
      </c>
      <c r="O129" s="3">
        <f t="shared" si="218"/>
        <v>0</v>
      </c>
      <c r="P129" s="3">
        <f t="shared" si="203"/>
        <v>41</v>
      </c>
      <c r="Q129" s="45">
        <f t="shared" si="219"/>
        <v>0</v>
      </c>
      <c r="R129" s="46">
        <f t="shared" si="230"/>
        <v>0</v>
      </c>
      <c r="S129" s="3">
        <f t="shared" ref="S129" si="364">IF(R128=0,R$14,0)</f>
        <v>75</v>
      </c>
      <c r="T129" s="3">
        <f t="shared" si="221"/>
        <v>0</v>
      </c>
      <c r="U129" s="3">
        <f t="shared" si="222"/>
        <v>0</v>
      </c>
      <c r="V129" s="3">
        <f t="shared" ref="V129" si="365">IF(U128=0,U$14,0)</f>
        <v>233</v>
      </c>
      <c r="W129" s="45">
        <f t="shared" si="224"/>
        <v>0</v>
      </c>
      <c r="X129" s="46">
        <f t="shared" si="225"/>
        <v>0</v>
      </c>
      <c r="Y129" s="3">
        <f t="shared" ref="Y129" si="366">IF(X128=0,X$14,0)</f>
        <v>0</v>
      </c>
      <c r="Z129" s="65"/>
    </row>
    <row r="130" spans="1:26" x14ac:dyDescent="0.25">
      <c r="A130" s="65"/>
      <c r="B130" s="43">
        <v>113</v>
      </c>
      <c r="C130" s="59">
        <f t="shared" si="211"/>
        <v>0</v>
      </c>
      <c r="D130" s="3">
        <f t="shared" si="234"/>
        <v>0</v>
      </c>
      <c r="E130" s="45">
        <f t="shared" si="212"/>
        <v>0</v>
      </c>
      <c r="F130" s="46">
        <f t="shared" si="207"/>
        <v>0</v>
      </c>
      <c r="G130" s="3">
        <f t="shared" si="227"/>
        <v>30</v>
      </c>
      <c r="H130" s="3">
        <f t="shared" si="213"/>
        <v>0</v>
      </c>
      <c r="I130" s="3">
        <f t="shared" si="214"/>
        <v>0</v>
      </c>
      <c r="J130" s="3">
        <f t="shared" si="228"/>
        <v>30</v>
      </c>
      <c r="K130" s="45">
        <f t="shared" si="215"/>
        <v>0</v>
      </c>
      <c r="L130" s="46">
        <f t="shared" si="216"/>
        <v>0</v>
      </c>
      <c r="M130" s="3">
        <f t="shared" si="229"/>
        <v>150</v>
      </c>
      <c r="N130" s="3">
        <f t="shared" si="217"/>
        <v>0</v>
      </c>
      <c r="O130" s="3">
        <f t="shared" si="218"/>
        <v>0</v>
      </c>
      <c r="P130" s="3">
        <f t="shared" si="203"/>
        <v>41</v>
      </c>
      <c r="Q130" s="45">
        <f t="shared" si="219"/>
        <v>0</v>
      </c>
      <c r="R130" s="46">
        <f t="shared" si="230"/>
        <v>0</v>
      </c>
      <c r="S130" s="3">
        <f t="shared" ref="S130" si="367">IF(R129=0,R$14,0)</f>
        <v>75</v>
      </c>
      <c r="T130" s="3">
        <f t="shared" si="221"/>
        <v>0</v>
      </c>
      <c r="U130" s="3">
        <f t="shared" si="222"/>
        <v>0</v>
      </c>
      <c r="V130" s="3">
        <f t="shared" ref="V130" si="368">IF(U129=0,U$14,0)</f>
        <v>233</v>
      </c>
      <c r="W130" s="45">
        <f t="shared" si="224"/>
        <v>0</v>
      </c>
      <c r="X130" s="46">
        <f t="shared" si="225"/>
        <v>0</v>
      </c>
      <c r="Y130" s="3">
        <f t="shared" ref="Y130" si="369">IF(X129=0,X$14,0)</f>
        <v>0</v>
      </c>
      <c r="Z130" s="65"/>
    </row>
    <row r="131" spans="1:26" x14ac:dyDescent="0.25">
      <c r="A131" s="65"/>
      <c r="B131" s="43">
        <v>114</v>
      </c>
      <c r="C131" s="59">
        <f t="shared" si="211"/>
        <v>0</v>
      </c>
      <c r="D131" s="3">
        <f t="shared" si="234"/>
        <v>0</v>
      </c>
      <c r="E131" s="45">
        <f t="shared" si="212"/>
        <v>0</v>
      </c>
      <c r="F131" s="46">
        <f t="shared" si="207"/>
        <v>0</v>
      </c>
      <c r="G131" s="3">
        <f t="shared" si="227"/>
        <v>30</v>
      </c>
      <c r="H131" s="3">
        <f t="shared" si="213"/>
        <v>0</v>
      </c>
      <c r="I131" s="3">
        <f t="shared" si="214"/>
        <v>0</v>
      </c>
      <c r="J131" s="3">
        <f t="shared" si="228"/>
        <v>30</v>
      </c>
      <c r="K131" s="45">
        <f t="shared" si="215"/>
        <v>0</v>
      </c>
      <c r="L131" s="46">
        <f t="shared" si="216"/>
        <v>0</v>
      </c>
      <c r="M131" s="3">
        <f t="shared" si="229"/>
        <v>150</v>
      </c>
      <c r="N131" s="3">
        <f t="shared" si="217"/>
        <v>0</v>
      </c>
      <c r="O131" s="3">
        <f t="shared" si="218"/>
        <v>0</v>
      </c>
      <c r="P131" s="3">
        <f t="shared" si="203"/>
        <v>41</v>
      </c>
      <c r="Q131" s="45">
        <f t="shared" si="219"/>
        <v>0</v>
      </c>
      <c r="R131" s="46">
        <f t="shared" si="230"/>
        <v>0</v>
      </c>
      <c r="S131" s="3">
        <f t="shared" ref="S131" si="370">IF(R130=0,R$14,0)</f>
        <v>75</v>
      </c>
      <c r="T131" s="3">
        <f t="shared" si="221"/>
        <v>0</v>
      </c>
      <c r="U131" s="3">
        <f t="shared" si="222"/>
        <v>0</v>
      </c>
      <c r="V131" s="3">
        <f t="shared" ref="V131" si="371">IF(U130=0,U$14,0)</f>
        <v>233</v>
      </c>
      <c r="W131" s="45">
        <f t="shared" si="224"/>
        <v>0</v>
      </c>
      <c r="X131" s="46">
        <f t="shared" si="225"/>
        <v>0</v>
      </c>
      <c r="Y131" s="3">
        <f t="shared" ref="Y131" si="372">IF(X130=0,X$14,0)</f>
        <v>0</v>
      </c>
      <c r="Z131" s="65"/>
    </row>
    <row r="132" spans="1:26" x14ac:dyDescent="0.25">
      <c r="A132" s="65"/>
      <c r="B132" s="43">
        <v>115</v>
      </c>
      <c r="C132" s="59">
        <f t="shared" si="211"/>
        <v>0</v>
      </c>
      <c r="D132" s="3">
        <f t="shared" si="234"/>
        <v>0</v>
      </c>
      <c r="E132" s="45">
        <f t="shared" si="212"/>
        <v>0</v>
      </c>
      <c r="F132" s="46">
        <f t="shared" si="207"/>
        <v>0</v>
      </c>
      <c r="G132" s="3">
        <f t="shared" si="227"/>
        <v>30</v>
      </c>
      <c r="H132" s="3">
        <f t="shared" si="213"/>
        <v>0</v>
      </c>
      <c r="I132" s="3">
        <f t="shared" si="214"/>
        <v>0</v>
      </c>
      <c r="J132" s="3">
        <f t="shared" si="228"/>
        <v>30</v>
      </c>
      <c r="K132" s="45">
        <f t="shared" si="215"/>
        <v>0</v>
      </c>
      <c r="L132" s="46">
        <f t="shared" si="216"/>
        <v>0</v>
      </c>
      <c r="M132" s="3">
        <f t="shared" si="229"/>
        <v>150</v>
      </c>
      <c r="N132" s="3">
        <f t="shared" si="217"/>
        <v>0</v>
      </c>
      <c r="O132" s="3">
        <f t="shared" si="218"/>
        <v>0</v>
      </c>
      <c r="P132" s="3">
        <f t="shared" si="203"/>
        <v>41</v>
      </c>
      <c r="Q132" s="45">
        <f t="shared" si="219"/>
        <v>0</v>
      </c>
      <c r="R132" s="46">
        <f t="shared" si="230"/>
        <v>0</v>
      </c>
      <c r="S132" s="3">
        <f t="shared" ref="S132" si="373">IF(R131=0,R$14,0)</f>
        <v>75</v>
      </c>
      <c r="T132" s="3">
        <f t="shared" si="221"/>
        <v>0</v>
      </c>
      <c r="U132" s="3">
        <f t="shared" si="222"/>
        <v>0</v>
      </c>
      <c r="V132" s="3">
        <f t="shared" ref="V132" si="374">IF(U131=0,U$14,0)</f>
        <v>233</v>
      </c>
      <c r="W132" s="45">
        <f t="shared" si="224"/>
        <v>0</v>
      </c>
      <c r="X132" s="46">
        <f t="shared" si="225"/>
        <v>0</v>
      </c>
      <c r="Y132" s="3">
        <f t="shared" ref="Y132" si="375">IF(X131=0,X$14,0)</f>
        <v>0</v>
      </c>
      <c r="Z132" s="65"/>
    </row>
    <row r="133" spans="1:26" x14ac:dyDescent="0.25">
      <c r="A133" s="65"/>
      <c r="B133" s="43">
        <v>116</v>
      </c>
      <c r="C133" s="59">
        <f t="shared" si="211"/>
        <v>0</v>
      </c>
      <c r="D133" s="3">
        <f t="shared" si="234"/>
        <v>0</v>
      </c>
      <c r="E133" s="45">
        <f t="shared" si="212"/>
        <v>0</v>
      </c>
      <c r="F133" s="46">
        <f t="shared" si="207"/>
        <v>0</v>
      </c>
      <c r="G133" s="3">
        <f t="shared" si="227"/>
        <v>30</v>
      </c>
      <c r="H133" s="3">
        <f t="shared" si="213"/>
        <v>0</v>
      </c>
      <c r="I133" s="3">
        <f t="shared" si="214"/>
        <v>0</v>
      </c>
      <c r="J133" s="3">
        <f t="shared" si="228"/>
        <v>30</v>
      </c>
      <c r="K133" s="45">
        <f t="shared" si="215"/>
        <v>0</v>
      </c>
      <c r="L133" s="46">
        <f t="shared" si="216"/>
        <v>0</v>
      </c>
      <c r="M133" s="3">
        <f t="shared" si="229"/>
        <v>150</v>
      </c>
      <c r="N133" s="3">
        <f t="shared" si="217"/>
        <v>0</v>
      </c>
      <c r="O133" s="3">
        <f t="shared" si="218"/>
        <v>0</v>
      </c>
      <c r="P133" s="3">
        <f t="shared" si="203"/>
        <v>41</v>
      </c>
      <c r="Q133" s="45">
        <f t="shared" si="219"/>
        <v>0</v>
      </c>
      <c r="R133" s="46">
        <f t="shared" si="230"/>
        <v>0</v>
      </c>
      <c r="S133" s="3">
        <f t="shared" ref="S133" si="376">IF(R132=0,R$14,0)</f>
        <v>75</v>
      </c>
      <c r="T133" s="3">
        <f t="shared" si="221"/>
        <v>0</v>
      </c>
      <c r="U133" s="3">
        <f t="shared" si="222"/>
        <v>0</v>
      </c>
      <c r="V133" s="3">
        <f t="shared" ref="V133" si="377">IF(U132=0,U$14,0)</f>
        <v>233</v>
      </c>
      <c r="W133" s="45">
        <f t="shared" si="224"/>
        <v>0</v>
      </c>
      <c r="X133" s="46">
        <f t="shared" si="225"/>
        <v>0</v>
      </c>
      <c r="Y133" s="3">
        <f t="shared" ref="Y133" si="378">IF(X132=0,X$14,0)</f>
        <v>0</v>
      </c>
      <c r="Z133" s="65"/>
    </row>
    <row r="134" spans="1:26" x14ac:dyDescent="0.25">
      <c r="A134" s="65"/>
      <c r="B134" s="43">
        <v>117</v>
      </c>
      <c r="C134" s="59">
        <f t="shared" si="211"/>
        <v>0</v>
      </c>
      <c r="D134" s="3">
        <f t="shared" si="234"/>
        <v>0</v>
      </c>
      <c r="E134" s="45">
        <f t="shared" si="212"/>
        <v>0</v>
      </c>
      <c r="F134" s="46">
        <f t="shared" si="207"/>
        <v>0</v>
      </c>
      <c r="G134" s="3">
        <f t="shared" si="227"/>
        <v>30</v>
      </c>
      <c r="H134" s="3">
        <f t="shared" si="213"/>
        <v>0</v>
      </c>
      <c r="I134" s="3">
        <f t="shared" si="214"/>
        <v>0</v>
      </c>
      <c r="J134" s="3">
        <f t="shared" si="228"/>
        <v>30</v>
      </c>
      <c r="K134" s="45">
        <f t="shared" si="215"/>
        <v>0</v>
      </c>
      <c r="L134" s="46">
        <f t="shared" si="216"/>
        <v>0</v>
      </c>
      <c r="M134" s="3">
        <f t="shared" si="229"/>
        <v>150</v>
      </c>
      <c r="N134" s="3">
        <f t="shared" si="217"/>
        <v>0</v>
      </c>
      <c r="O134" s="3">
        <f t="shared" si="218"/>
        <v>0</v>
      </c>
      <c r="P134" s="3">
        <f t="shared" si="203"/>
        <v>41</v>
      </c>
      <c r="Q134" s="45">
        <f t="shared" si="219"/>
        <v>0</v>
      </c>
      <c r="R134" s="46">
        <f t="shared" si="230"/>
        <v>0</v>
      </c>
      <c r="S134" s="3">
        <f t="shared" ref="S134" si="379">IF(R133=0,R$14,0)</f>
        <v>75</v>
      </c>
      <c r="T134" s="3">
        <f t="shared" si="221"/>
        <v>0</v>
      </c>
      <c r="U134" s="3">
        <f t="shared" si="222"/>
        <v>0</v>
      </c>
      <c r="V134" s="3">
        <f t="shared" ref="V134" si="380">IF(U133=0,U$14,0)</f>
        <v>233</v>
      </c>
      <c r="W134" s="45">
        <f t="shared" si="224"/>
        <v>0</v>
      </c>
      <c r="X134" s="46">
        <f t="shared" si="225"/>
        <v>0</v>
      </c>
      <c r="Y134" s="3">
        <f t="shared" ref="Y134" si="381">IF(X133=0,X$14,0)</f>
        <v>0</v>
      </c>
      <c r="Z134" s="65"/>
    </row>
    <row r="135" spans="1:26" x14ac:dyDescent="0.25">
      <c r="A135" s="65"/>
      <c r="B135" s="43">
        <v>118</v>
      </c>
      <c r="C135" s="59">
        <f t="shared" si="211"/>
        <v>0</v>
      </c>
      <c r="D135" s="3">
        <f t="shared" si="234"/>
        <v>0</v>
      </c>
      <c r="E135" s="45">
        <f t="shared" si="212"/>
        <v>0</v>
      </c>
      <c r="F135" s="46">
        <f t="shared" si="207"/>
        <v>0</v>
      </c>
      <c r="G135" s="3">
        <f t="shared" si="227"/>
        <v>30</v>
      </c>
      <c r="H135" s="3">
        <f t="shared" si="213"/>
        <v>0</v>
      </c>
      <c r="I135" s="3">
        <f t="shared" si="214"/>
        <v>0</v>
      </c>
      <c r="J135" s="3">
        <f t="shared" si="228"/>
        <v>30</v>
      </c>
      <c r="K135" s="45">
        <f t="shared" si="215"/>
        <v>0</v>
      </c>
      <c r="L135" s="46">
        <f t="shared" si="216"/>
        <v>0</v>
      </c>
      <c r="M135" s="3">
        <f t="shared" si="229"/>
        <v>150</v>
      </c>
      <c r="N135" s="3">
        <f t="shared" si="217"/>
        <v>0</v>
      </c>
      <c r="O135" s="3">
        <f t="shared" si="218"/>
        <v>0</v>
      </c>
      <c r="P135" s="3">
        <f t="shared" si="203"/>
        <v>41</v>
      </c>
      <c r="Q135" s="45">
        <f t="shared" si="219"/>
        <v>0</v>
      </c>
      <c r="R135" s="46">
        <f t="shared" si="230"/>
        <v>0</v>
      </c>
      <c r="S135" s="3">
        <f t="shared" ref="S135" si="382">IF(R134=0,R$14,0)</f>
        <v>75</v>
      </c>
      <c r="T135" s="3">
        <f t="shared" si="221"/>
        <v>0</v>
      </c>
      <c r="U135" s="3">
        <f t="shared" si="222"/>
        <v>0</v>
      </c>
      <c r="V135" s="3">
        <f t="shared" ref="V135" si="383">IF(U134=0,U$14,0)</f>
        <v>233</v>
      </c>
      <c r="W135" s="45">
        <f t="shared" si="224"/>
        <v>0</v>
      </c>
      <c r="X135" s="46">
        <f t="shared" si="225"/>
        <v>0</v>
      </c>
      <c r="Y135" s="3">
        <f t="shared" ref="Y135" si="384">IF(X134=0,X$14,0)</f>
        <v>0</v>
      </c>
      <c r="Z135" s="65"/>
    </row>
    <row r="136" spans="1:26" x14ac:dyDescent="0.25">
      <c r="A136" s="65"/>
      <c r="B136" s="43">
        <v>119</v>
      </c>
      <c r="C136" s="59">
        <f t="shared" si="211"/>
        <v>0</v>
      </c>
      <c r="D136" s="3">
        <f t="shared" si="234"/>
        <v>0</v>
      </c>
      <c r="E136" s="45">
        <f t="shared" si="212"/>
        <v>0</v>
      </c>
      <c r="F136" s="46">
        <f t="shared" si="207"/>
        <v>0</v>
      </c>
      <c r="G136" s="3">
        <f t="shared" si="227"/>
        <v>30</v>
      </c>
      <c r="H136" s="3">
        <f t="shared" si="213"/>
        <v>0</v>
      </c>
      <c r="I136" s="3">
        <f t="shared" si="214"/>
        <v>0</v>
      </c>
      <c r="J136" s="3">
        <f t="shared" si="228"/>
        <v>30</v>
      </c>
      <c r="K136" s="45">
        <f t="shared" si="215"/>
        <v>0</v>
      </c>
      <c r="L136" s="46">
        <f t="shared" si="216"/>
        <v>0</v>
      </c>
      <c r="M136" s="3">
        <f t="shared" si="229"/>
        <v>150</v>
      </c>
      <c r="N136" s="3">
        <f t="shared" si="217"/>
        <v>0</v>
      </c>
      <c r="O136" s="3">
        <f t="shared" si="218"/>
        <v>0</v>
      </c>
      <c r="P136" s="3">
        <f t="shared" si="203"/>
        <v>41</v>
      </c>
      <c r="Q136" s="45">
        <f t="shared" si="219"/>
        <v>0</v>
      </c>
      <c r="R136" s="46">
        <f t="shared" si="230"/>
        <v>0</v>
      </c>
      <c r="S136" s="3">
        <f t="shared" ref="S136" si="385">IF(R135=0,R$14,0)</f>
        <v>75</v>
      </c>
      <c r="T136" s="3">
        <f t="shared" si="221"/>
        <v>0</v>
      </c>
      <c r="U136" s="3">
        <f t="shared" si="222"/>
        <v>0</v>
      </c>
      <c r="V136" s="3">
        <f t="shared" ref="V136" si="386">IF(U135=0,U$14,0)</f>
        <v>233</v>
      </c>
      <c r="W136" s="45">
        <f t="shared" si="224"/>
        <v>0</v>
      </c>
      <c r="X136" s="46">
        <f t="shared" si="225"/>
        <v>0</v>
      </c>
      <c r="Y136" s="3">
        <f t="shared" ref="Y136" si="387">IF(X135=0,X$14,0)</f>
        <v>0</v>
      </c>
      <c r="Z136" s="65"/>
    </row>
    <row r="137" spans="1:26" s="51" customFormat="1" x14ac:dyDescent="0.25">
      <c r="A137" s="65"/>
      <c r="B137" s="47">
        <v>120</v>
      </c>
      <c r="C137" s="59">
        <f t="shared" si="211"/>
        <v>0</v>
      </c>
      <c r="D137" s="48">
        <f t="shared" si="234"/>
        <v>0</v>
      </c>
      <c r="E137" s="45">
        <f t="shared" si="212"/>
        <v>0</v>
      </c>
      <c r="F137" s="50">
        <f t="shared" si="207"/>
        <v>0</v>
      </c>
      <c r="G137" s="3">
        <f t="shared" si="227"/>
        <v>30</v>
      </c>
      <c r="H137" s="3">
        <f t="shared" si="213"/>
        <v>0</v>
      </c>
      <c r="I137" s="48">
        <f t="shared" si="214"/>
        <v>0</v>
      </c>
      <c r="J137" s="3">
        <f t="shared" si="228"/>
        <v>30</v>
      </c>
      <c r="K137" s="45">
        <f t="shared" si="215"/>
        <v>0</v>
      </c>
      <c r="L137" s="50">
        <f t="shared" si="216"/>
        <v>0</v>
      </c>
      <c r="M137" s="3">
        <f t="shared" si="229"/>
        <v>150</v>
      </c>
      <c r="N137" s="3">
        <f t="shared" si="217"/>
        <v>0</v>
      </c>
      <c r="O137" s="48">
        <f t="shared" si="218"/>
        <v>0</v>
      </c>
      <c r="P137" s="3">
        <f t="shared" si="203"/>
        <v>41</v>
      </c>
      <c r="Q137" s="45">
        <f t="shared" si="219"/>
        <v>0</v>
      </c>
      <c r="R137" s="50">
        <f t="shared" si="230"/>
        <v>0</v>
      </c>
      <c r="S137" s="3">
        <f t="shared" ref="S137" si="388">IF(R136=0,R$14,0)</f>
        <v>75</v>
      </c>
      <c r="T137" s="3">
        <f t="shared" si="221"/>
        <v>0</v>
      </c>
      <c r="U137" s="48">
        <f t="shared" si="222"/>
        <v>0</v>
      </c>
      <c r="V137" s="3">
        <f t="shared" ref="V137" si="389">IF(U136=0,U$14,0)</f>
        <v>233</v>
      </c>
      <c r="W137" s="45">
        <f t="shared" si="224"/>
        <v>0</v>
      </c>
      <c r="X137" s="50">
        <f t="shared" si="225"/>
        <v>0</v>
      </c>
      <c r="Y137" s="3">
        <f t="shared" ref="Y137" si="390">IF(X136=0,X$14,0)</f>
        <v>0</v>
      </c>
      <c r="Z137" s="75"/>
    </row>
    <row r="138" spans="1:26" x14ac:dyDescent="0.25">
      <c r="A138" s="65"/>
      <c r="B138" s="66"/>
      <c r="C138" s="65"/>
      <c r="D138" s="67"/>
      <c r="E138" s="65"/>
      <c r="F138" s="67"/>
      <c r="G138" s="67"/>
      <c r="H138" s="65"/>
      <c r="I138" s="67"/>
      <c r="J138" s="67"/>
      <c r="K138" s="65"/>
      <c r="L138" s="67"/>
      <c r="M138" s="67"/>
      <c r="N138" s="65"/>
      <c r="O138" s="67"/>
      <c r="P138" s="67"/>
      <c r="Q138" s="65"/>
      <c r="R138" s="67"/>
      <c r="S138" s="67"/>
      <c r="T138" s="65"/>
      <c r="U138" s="65"/>
      <c r="V138" s="65"/>
      <c r="W138" s="65"/>
      <c r="X138" s="65"/>
      <c r="Y138" s="65"/>
      <c r="Z138" s="65"/>
    </row>
  </sheetData>
  <mergeCells count="2">
    <mergeCell ref="C3:H4"/>
    <mergeCell ref="I6:O7"/>
  </mergeCells>
  <hyperlinks>
    <hyperlink ref="C6" r:id="rId1" xr:uid="{96C3CC26-588A-461F-9DB3-CA82FF11C514}"/>
    <hyperlink ref="I6:M7" r:id="rId2" display="Like the sheet? Need a bigger one with more inputs? We sell one on Etsy for just $3.99. Click here to check it out! " xr:uid="{C186EB5E-7FCF-474C-AB81-BEC4F8AB6FBC}"/>
    <hyperlink ref="I6:O7" r:id="rId3" display="Like the sheet? Need a bigger one with more inputs? We sell one on Etsy for just $3.99. Click here to check it out! " xr:uid="{D4D0DBF0-189B-43EF-87FA-AE9F07299895}"/>
  </hyperlinks>
  <pageMargins left="0.7" right="0.7" top="0.75" bottom="0.75" header="0.3" footer="0.3"/>
  <pageSetup scale="41" orientation="landscape" verticalDpi="0" r:id="rId4"/>
  <ignoredErrors>
    <ignoredError sqref="W18 N18:O18 K18:L18 H18:I18 F21:F22 F18 Q18:R18 T18:U18 F19 F24:F28 F23 F30:F61 F20 I20:I61 I19 L20:L61 L19 O20:O61 O19 R20:R61 R19 U20:U61 U19 E18 E19:E137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318"/>
  <sheetViews>
    <sheetView showGridLines="0" zoomScale="90" zoomScaleNormal="90" workbookViewId="0">
      <selection activeCell="D18" sqref="D18"/>
    </sheetView>
  </sheetViews>
  <sheetFormatPr defaultRowHeight="15" x14ac:dyDescent="0.25"/>
  <cols>
    <col min="1" max="1" width="5.85546875" style="2" customWidth="1"/>
    <col min="2" max="2" width="7.140625" customWidth="1"/>
    <col min="3" max="3" width="15.85546875" style="1" customWidth="1"/>
    <col min="4" max="4" width="23.5703125" customWidth="1"/>
    <col min="5" max="5" width="4" style="1" customWidth="1"/>
    <col min="6" max="6" width="15" customWidth="1"/>
    <col min="7" max="7" width="17.42578125" style="1" customWidth="1"/>
    <col min="8" max="8" width="13.42578125" style="1" customWidth="1"/>
    <col min="9" max="9" width="14.140625" style="52" customWidth="1"/>
    <col min="10" max="10" width="13.28515625" style="52" customWidth="1"/>
    <col min="11" max="11" width="6.42578125" style="53" customWidth="1"/>
    <col min="12" max="12" width="15.85546875" style="52" customWidth="1"/>
    <col min="13" max="13" width="10.5703125" style="52" bestFit="1" customWidth="1"/>
  </cols>
  <sheetData>
    <row r="1" spans="1:33" x14ac:dyDescent="0.25">
      <c r="A1" s="79"/>
      <c r="B1" s="80"/>
      <c r="C1" s="79"/>
      <c r="D1" s="81"/>
      <c r="E1" s="79"/>
      <c r="F1" s="81"/>
      <c r="G1" s="79"/>
      <c r="H1" s="79"/>
      <c r="I1" s="82"/>
      <c r="J1" s="83"/>
      <c r="K1" s="84"/>
      <c r="L1" s="82"/>
      <c r="M1" s="83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x14ac:dyDescent="0.25">
      <c r="A2" s="79"/>
      <c r="B2" s="80"/>
      <c r="C2" s="79"/>
      <c r="D2" s="81"/>
      <c r="E2" s="79"/>
      <c r="F2" s="81"/>
      <c r="G2" s="79"/>
      <c r="H2" s="79"/>
      <c r="I2" s="82"/>
      <c r="J2" s="83"/>
      <c r="K2" s="84"/>
      <c r="L2" s="82"/>
      <c r="M2" s="83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ht="19.5" customHeight="1" x14ac:dyDescent="0.25">
      <c r="A3" s="79"/>
      <c r="B3" s="80"/>
      <c r="C3" s="124" t="s">
        <v>25</v>
      </c>
      <c r="D3" s="124"/>
      <c r="E3" s="124"/>
      <c r="F3" s="124"/>
      <c r="G3" s="124"/>
      <c r="H3" s="85" t="s">
        <v>39</v>
      </c>
      <c r="I3" s="82"/>
      <c r="J3" s="83"/>
      <c r="K3" s="84"/>
      <c r="L3" s="82"/>
      <c r="M3" s="83"/>
      <c r="N3" s="79"/>
      <c r="O3" s="79"/>
      <c r="P3" s="79"/>
      <c r="Q3" s="79"/>
      <c r="R3" s="79"/>
      <c r="S3" s="79"/>
      <c r="T3" s="79"/>
      <c r="U3" s="79"/>
      <c r="V3" s="79"/>
      <c r="W3" s="86" t="s">
        <v>11</v>
      </c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ht="19.5" customHeight="1" x14ac:dyDescent="0.25">
      <c r="A4" s="79"/>
      <c r="B4" s="80"/>
      <c r="C4" s="124"/>
      <c r="D4" s="124"/>
      <c r="E4" s="124"/>
      <c r="F4" s="124"/>
      <c r="G4" s="124"/>
      <c r="H4" s="85" t="s">
        <v>29</v>
      </c>
      <c r="I4" s="82"/>
      <c r="J4" s="83"/>
      <c r="K4" s="84"/>
      <c r="L4" s="82"/>
      <c r="M4" s="83"/>
      <c r="N4" s="79"/>
      <c r="O4" s="79"/>
      <c r="P4" s="79"/>
      <c r="Q4" s="79"/>
      <c r="R4" s="79"/>
      <c r="S4" s="79"/>
      <c r="T4" s="79"/>
      <c r="U4" s="79"/>
      <c r="V4" s="79"/>
      <c r="W4" s="87" t="s">
        <v>41</v>
      </c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33" ht="19.5" customHeight="1" x14ac:dyDescent="0.25">
      <c r="A5" s="79"/>
      <c r="B5" s="80"/>
      <c r="C5" s="124"/>
      <c r="D5" s="124"/>
      <c r="E5" s="124"/>
      <c r="F5" s="124"/>
      <c r="G5" s="124"/>
      <c r="H5" s="85" t="s">
        <v>30</v>
      </c>
      <c r="I5" s="82"/>
      <c r="J5" s="83"/>
      <c r="K5" s="84"/>
      <c r="L5" s="82"/>
      <c r="M5" s="83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33" ht="0.75" customHeight="1" x14ac:dyDescent="0.25">
      <c r="A6" s="79"/>
      <c r="B6" s="80"/>
      <c r="C6" s="88"/>
      <c r="D6" s="89"/>
      <c r="E6" s="89"/>
      <c r="F6" s="81"/>
      <c r="G6" s="79"/>
      <c r="H6" s="79"/>
      <c r="I6" s="82"/>
      <c r="J6" s="83"/>
      <c r="K6" s="84"/>
      <c r="L6" s="82"/>
      <c r="M6" s="83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0.75" customHeight="1" x14ac:dyDescent="0.25">
      <c r="A7" s="79"/>
      <c r="B7" s="80"/>
      <c r="C7" s="87"/>
      <c r="D7" s="89"/>
      <c r="E7" s="89"/>
      <c r="F7" s="81"/>
      <c r="G7" s="79"/>
      <c r="H7" s="79"/>
      <c r="I7" s="82"/>
      <c r="J7" s="83"/>
      <c r="K7" s="84"/>
      <c r="L7" s="82"/>
      <c r="M7" s="83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</row>
    <row r="8" spans="1:33" ht="0.75" customHeight="1" x14ac:dyDescent="0.25">
      <c r="A8" s="79"/>
      <c r="B8" s="80"/>
      <c r="C8" s="90"/>
      <c r="D8" s="89"/>
      <c r="E8" s="89"/>
      <c r="F8" s="81"/>
      <c r="G8" s="79"/>
      <c r="H8" s="79"/>
      <c r="I8" s="82"/>
      <c r="J8" s="83"/>
      <c r="K8" s="84"/>
      <c r="L8" s="82"/>
      <c r="M8" s="83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4.5" customHeight="1" x14ac:dyDescent="0.25">
      <c r="A9" s="91"/>
      <c r="B9" s="92"/>
      <c r="C9" s="93"/>
      <c r="D9" s="92"/>
      <c r="E9" s="93"/>
      <c r="F9" s="92"/>
      <c r="G9" s="93"/>
      <c r="H9" s="94"/>
      <c r="I9" s="92"/>
      <c r="J9" s="92"/>
      <c r="K9" s="95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21" customHeight="1" x14ac:dyDescent="0.35">
      <c r="A10" s="91"/>
      <c r="B10" s="92"/>
      <c r="C10" s="96" t="s">
        <v>28</v>
      </c>
      <c r="D10" s="92"/>
      <c r="E10" s="93"/>
      <c r="F10" s="92"/>
      <c r="G10" s="93"/>
      <c r="H10" s="93"/>
      <c r="I10" s="92"/>
      <c r="J10" s="92"/>
      <c r="K10" s="95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46.5" customHeight="1" x14ac:dyDescent="0.8">
      <c r="A11" s="91"/>
      <c r="B11" s="97"/>
      <c r="C11" s="98"/>
      <c r="D11" s="98"/>
      <c r="E11" s="99"/>
      <c r="F11" s="100"/>
      <c r="G11" s="101"/>
      <c r="H11" s="102"/>
      <c r="I11" s="103"/>
      <c r="J11" s="92"/>
      <c r="K11" s="95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ht="29.25" customHeight="1" x14ac:dyDescent="0.25">
      <c r="A12" s="107"/>
      <c r="B12" s="107"/>
      <c r="C12" s="107"/>
      <c r="D12" s="107"/>
      <c r="E12" s="108"/>
      <c r="F12" s="109"/>
      <c r="G12" s="110"/>
      <c r="H12" s="111"/>
      <c r="I12" s="83"/>
      <c r="J12" s="83"/>
      <c r="K12" s="84"/>
      <c r="L12" s="83"/>
      <c r="M12" s="83"/>
      <c r="N12" s="83"/>
      <c r="O12" s="83"/>
      <c r="P12" s="83"/>
      <c r="Q12" s="83"/>
      <c r="R12" s="83"/>
      <c r="S12" s="83"/>
      <c r="T12" s="83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29.25" customHeight="1" x14ac:dyDescent="0.25">
      <c r="A13" s="112"/>
      <c r="B13" s="83" t="s">
        <v>4</v>
      </c>
      <c r="C13" s="82" t="s">
        <v>5</v>
      </c>
      <c r="D13" s="83"/>
      <c r="E13" s="82"/>
      <c r="F13" s="109"/>
      <c r="G13" s="110"/>
      <c r="H13" s="82"/>
      <c r="I13" s="83"/>
      <c r="J13" s="83"/>
      <c r="K13" s="84"/>
      <c r="L13" s="83"/>
      <c r="M13" s="83"/>
      <c r="N13" s="83"/>
      <c r="O13" s="83"/>
      <c r="P13" s="83"/>
      <c r="Q13" s="83"/>
      <c r="R13" s="83"/>
      <c r="S13" s="83"/>
      <c r="T13" s="83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ht="29.25" customHeight="1" x14ac:dyDescent="0.25">
      <c r="A14" s="112" t="s">
        <v>1</v>
      </c>
      <c r="B14" s="83">
        <f>$L$19</f>
        <v>36</v>
      </c>
      <c r="C14" s="113">
        <f>C16*11</f>
        <v>33000</v>
      </c>
      <c r="D14" s="83"/>
      <c r="E14" s="82"/>
      <c r="F14" s="109"/>
      <c r="G14" s="110"/>
      <c r="H14" s="82"/>
      <c r="I14" s="83"/>
      <c r="J14" s="83"/>
      <c r="K14" s="84"/>
      <c r="L14" s="83"/>
      <c r="M14" s="83"/>
      <c r="N14" s="83"/>
      <c r="O14" s="83"/>
      <c r="P14" s="83"/>
      <c r="Q14" s="83"/>
      <c r="R14" s="83"/>
      <c r="S14" s="83"/>
      <c r="T14" s="83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ht="29.25" customHeight="1" x14ac:dyDescent="0.25">
      <c r="A15" s="112" t="s">
        <v>2</v>
      </c>
      <c r="B15" s="83">
        <v>0</v>
      </c>
      <c r="C15" s="113">
        <v>0</v>
      </c>
      <c r="D15" s="83"/>
      <c r="E15" s="82"/>
      <c r="F15" s="109"/>
      <c r="G15" s="110"/>
      <c r="H15" s="82"/>
      <c r="I15" s="83"/>
      <c r="J15" s="83"/>
      <c r="K15" s="84"/>
      <c r="L15" s="83"/>
      <c r="M15" s="83"/>
      <c r="N15" s="83"/>
      <c r="O15" s="83"/>
      <c r="P15" s="83"/>
      <c r="Q15" s="83"/>
      <c r="R15" s="83"/>
      <c r="S15" s="83"/>
      <c r="T15" s="83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3" ht="29.25" customHeight="1" x14ac:dyDescent="0.25">
      <c r="A16" s="112" t="s">
        <v>3</v>
      </c>
      <c r="B16" s="83">
        <v>1</v>
      </c>
      <c r="C16" s="82">
        <f>ROUNDUP($J$19/11,-3)</f>
        <v>3000</v>
      </c>
      <c r="D16" s="83"/>
      <c r="E16" s="82"/>
      <c r="F16" s="109"/>
      <c r="G16" s="110"/>
      <c r="H16" s="82"/>
      <c r="I16" s="83"/>
      <c r="J16" s="83"/>
      <c r="K16" s="84"/>
      <c r="L16" s="83"/>
      <c r="M16" s="83"/>
      <c r="N16" s="83"/>
      <c r="O16" s="83"/>
      <c r="P16" s="83"/>
      <c r="Q16" s="83"/>
      <c r="R16" s="83"/>
      <c r="S16" s="83"/>
      <c r="T16" s="83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3" x14ac:dyDescent="0.25">
      <c r="A17" s="112"/>
      <c r="B17" s="109"/>
      <c r="C17" s="110"/>
      <c r="D17" s="109"/>
      <c r="E17" s="110"/>
      <c r="F17" s="83"/>
      <c r="G17" s="82"/>
      <c r="H17" s="82"/>
      <c r="I17" s="83"/>
      <c r="J17" s="83"/>
      <c r="K17" s="84"/>
      <c r="L17" s="83"/>
      <c r="M17" s="83"/>
      <c r="N17" s="83"/>
      <c r="O17" s="83"/>
      <c r="P17" s="83"/>
      <c r="Q17" s="83"/>
      <c r="R17" s="83"/>
      <c r="S17" s="83"/>
      <c r="T17" s="83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  <row r="18" spans="1:33" ht="21" x14ac:dyDescent="0.3">
      <c r="A18" s="112"/>
      <c r="B18" s="114"/>
      <c r="C18" s="115"/>
      <c r="D18" s="116"/>
      <c r="E18" s="110"/>
      <c r="F18" s="83"/>
      <c r="G18" s="82"/>
      <c r="H18" s="82"/>
      <c r="I18" s="83" t="s">
        <v>23</v>
      </c>
      <c r="J18" s="83" t="s">
        <v>26</v>
      </c>
      <c r="K18" s="84"/>
      <c r="L18" s="83" t="s">
        <v>27</v>
      </c>
      <c r="M18" s="83"/>
      <c r="N18" s="83"/>
      <c r="O18" s="83"/>
      <c r="P18" s="83"/>
      <c r="Q18" s="83"/>
      <c r="R18" s="83"/>
      <c r="S18" s="83"/>
      <c r="T18" s="83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:33" ht="21" x14ac:dyDescent="0.3">
      <c r="A19" s="112"/>
      <c r="B19" s="114"/>
      <c r="C19" s="115"/>
      <c r="D19" s="117"/>
      <c r="E19" s="110"/>
      <c r="F19" s="83"/>
      <c r="G19" s="82"/>
      <c r="H19" s="82"/>
      <c r="I19" s="83">
        <v>0</v>
      </c>
      <c r="J19" s="118">
        <f>SUM('Debt Avalanche'!D13:Y13)</f>
        <v>25000</v>
      </c>
      <c r="K19" s="84">
        <v>0</v>
      </c>
      <c r="L19" s="83">
        <f>VLOOKUP(I19,$J$19:$K$139,2,FALSE)</f>
        <v>36</v>
      </c>
      <c r="M19" s="83"/>
      <c r="N19" s="83"/>
      <c r="O19" s="83"/>
      <c r="P19" s="83"/>
      <c r="Q19" s="83"/>
      <c r="R19" s="83"/>
      <c r="S19" s="83"/>
      <c r="T19" s="83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</row>
    <row r="20" spans="1:33" ht="21" x14ac:dyDescent="0.3">
      <c r="A20" s="112"/>
      <c r="B20" s="114"/>
      <c r="C20" s="115"/>
      <c r="D20" s="116"/>
      <c r="E20" s="110"/>
      <c r="F20" s="83"/>
      <c r="G20" s="82"/>
      <c r="H20" s="82"/>
      <c r="I20" s="83">
        <v>1</v>
      </c>
      <c r="J20" s="118">
        <f>SUM('Debt Avalanche'!D18,'Debt Avalanche'!F18,'Debt Avalanche'!I18,'Debt Avalanche'!L18,'Debt Avalanche'!O18,'Debt Avalanche'!R18,'Debt Avalanche'!U18,'Debt Avalanche'!X18)</f>
        <v>23996</v>
      </c>
      <c r="K20" s="84">
        <v>1</v>
      </c>
      <c r="L20" s="83"/>
      <c r="M20" s="83"/>
      <c r="N20" s="83"/>
      <c r="O20" s="83"/>
      <c r="P20" s="83"/>
      <c r="Q20" s="83"/>
      <c r="R20" s="83"/>
      <c r="S20" s="83"/>
      <c r="T20" s="83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</row>
    <row r="21" spans="1:33" ht="21" x14ac:dyDescent="0.3">
      <c r="A21" s="112"/>
      <c r="B21" s="114"/>
      <c r="C21" s="115"/>
      <c r="D21" s="117"/>
      <c r="E21" s="110"/>
      <c r="F21" s="83"/>
      <c r="G21" s="82"/>
      <c r="H21" s="82"/>
      <c r="I21" s="83">
        <v>2</v>
      </c>
      <c r="J21" s="118">
        <f>SUM('Debt Avalanche'!D19,'Debt Avalanche'!F19,'Debt Avalanche'!I19,'Debt Avalanche'!L19,'Debt Avalanche'!O19,'Debt Avalanche'!R19,'Debt Avalanche'!U19,'Debt Avalanche'!X19)</f>
        <v>23452.37875</v>
      </c>
      <c r="K21" s="84">
        <v>2</v>
      </c>
      <c r="L21" s="83"/>
      <c r="M21" s="83"/>
      <c r="N21" s="83"/>
      <c r="O21" s="83"/>
      <c r="P21" s="83"/>
      <c r="Q21" s="83"/>
      <c r="R21" s="83"/>
      <c r="S21" s="83"/>
      <c r="T21" s="83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</row>
    <row r="22" spans="1:33" ht="21" x14ac:dyDescent="0.3">
      <c r="A22" s="112"/>
      <c r="B22" s="114"/>
      <c r="C22" s="115"/>
      <c r="D22" s="119"/>
      <c r="E22" s="110"/>
      <c r="F22" s="83"/>
      <c r="G22" s="82"/>
      <c r="H22" s="82"/>
      <c r="I22" s="83">
        <v>3</v>
      </c>
      <c r="J22" s="118">
        <f>SUM('Debt Avalanche'!D20,'Debt Avalanche'!F20,'Debt Avalanche'!I20,'Debt Avalanche'!L20,'Debt Avalanche'!O20,'Debt Avalanche'!R20,'Debt Avalanche'!U20,'Debt Avalanche'!X20)</f>
        <v>22900.580477297914</v>
      </c>
      <c r="K22" s="84">
        <v>3</v>
      </c>
      <c r="L22" s="83"/>
      <c r="M22" s="83"/>
      <c r="N22" s="83"/>
      <c r="O22" s="83"/>
      <c r="P22" s="83"/>
      <c r="Q22" s="83"/>
      <c r="R22" s="83"/>
      <c r="S22" s="83"/>
      <c r="T22" s="83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3" ht="21" x14ac:dyDescent="0.3">
      <c r="A23" s="112"/>
      <c r="B23" s="114"/>
      <c r="C23" s="115"/>
      <c r="D23" s="117"/>
      <c r="E23" s="110"/>
      <c r="F23" s="83"/>
      <c r="G23" s="82"/>
      <c r="H23" s="82"/>
      <c r="I23" s="83">
        <v>4</v>
      </c>
      <c r="J23" s="118">
        <f>SUM('Debt Avalanche'!D21,'Debt Avalanche'!F21,'Debt Avalanche'!I21,'Debt Avalanche'!L21,'Debt Avalanche'!O21,'Debt Avalanche'!R21,'Debt Avalanche'!U21,'Debt Avalanche'!X21)</f>
        <v>22340.466050605915</v>
      </c>
      <c r="K23" s="84">
        <v>4</v>
      </c>
      <c r="L23" s="83"/>
      <c r="M23" s="83"/>
      <c r="N23" s="83"/>
      <c r="O23" s="83"/>
      <c r="P23" s="83"/>
      <c r="Q23" s="83"/>
      <c r="R23" s="83"/>
      <c r="S23" s="83"/>
      <c r="T23" s="83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ht="21" x14ac:dyDescent="0.3">
      <c r="A24" s="112"/>
      <c r="B24" s="114"/>
      <c r="C24" s="115"/>
      <c r="D24" s="119"/>
      <c r="E24" s="110"/>
      <c r="F24" s="83"/>
      <c r="G24" s="82"/>
      <c r="H24" s="82"/>
      <c r="I24" s="83">
        <v>5</v>
      </c>
      <c r="J24" s="118">
        <f>SUM('Debt Avalanche'!D22,'Debt Avalanche'!F22,'Debt Avalanche'!I22,'Debt Avalanche'!L22,'Debt Avalanche'!O22,'Debt Avalanche'!R22,'Debt Avalanche'!U22,'Debt Avalanche'!X22)</f>
        <v>21771.893799562131</v>
      </c>
      <c r="K24" s="84">
        <v>5</v>
      </c>
      <c r="L24" s="83"/>
      <c r="M24" s="83"/>
      <c r="N24" s="83"/>
      <c r="O24" s="83"/>
      <c r="P24" s="83"/>
      <c r="Q24" s="83"/>
      <c r="R24" s="83"/>
      <c r="S24" s="83"/>
      <c r="T24" s="83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ht="21" x14ac:dyDescent="0.3">
      <c r="A25" s="112"/>
      <c r="B25" s="114"/>
      <c r="C25" s="115"/>
      <c r="D25" s="117"/>
      <c r="E25" s="110"/>
      <c r="F25" s="83"/>
      <c r="G25" s="82"/>
      <c r="H25" s="82"/>
      <c r="I25" s="83">
        <v>6</v>
      </c>
      <c r="J25" s="118">
        <f>SUM('Debt Avalanche'!D23,'Debt Avalanche'!F23,'Debt Avalanche'!I23,'Debt Avalanche'!L23,'Debt Avalanche'!O23,'Debt Avalanche'!R23,'Debt Avalanche'!U23,'Debt Avalanche'!X23)</f>
        <v>21194.719466729177</v>
      </c>
      <c r="K25" s="84">
        <v>6</v>
      </c>
      <c r="L25" s="83"/>
      <c r="M25" s="83"/>
      <c r="N25" s="83"/>
      <c r="O25" s="83"/>
      <c r="P25" s="83"/>
      <c r="Q25" s="83"/>
      <c r="R25" s="83"/>
      <c r="S25" s="83"/>
      <c r="T25" s="83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</row>
    <row r="26" spans="1:33" ht="21" x14ac:dyDescent="0.3">
      <c r="A26" s="112"/>
      <c r="B26" s="114"/>
      <c r="C26" s="115"/>
      <c r="D26" s="120"/>
      <c r="E26" s="110"/>
      <c r="F26" s="83"/>
      <c r="G26" s="82"/>
      <c r="H26" s="82"/>
      <c r="I26" s="83">
        <v>7</v>
      </c>
      <c r="J26" s="118">
        <f>SUM('Debt Avalanche'!D24,'Debt Avalanche'!F24,'Debt Avalanche'!I24,'Debt Avalanche'!L24,'Debt Avalanche'!O24,'Debt Avalanche'!R24,'Debt Avalanche'!U24,'Debt Avalanche'!X24)</f>
        <v>20608.796158669382</v>
      </c>
      <c r="K26" s="84">
        <v>7</v>
      </c>
      <c r="L26" s="83"/>
      <c r="M26" s="83"/>
      <c r="N26" s="83"/>
      <c r="O26" s="83"/>
      <c r="P26" s="83"/>
      <c r="Q26" s="83"/>
      <c r="R26" s="83"/>
      <c r="S26" s="83"/>
      <c r="T26" s="83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x14ac:dyDescent="0.25">
      <c r="A27" s="112"/>
      <c r="B27" s="121"/>
      <c r="C27" s="110"/>
      <c r="D27" s="109"/>
      <c r="E27" s="110"/>
      <c r="F27" s="83"/>
      <c r="G27" s="82"/>
      <c r="H27" s="82"/>
      <c r="I27" s="83">
        <v>8</v>
      </c>
      <c r="J27" s="118">
        <f>SUM('Debt Avalanche'!D25,'Debt Avalanche'!F25,'Debt Avalanche'!I25,'Debt Avalanche'!L25,'Debt Avalanche'!O25,'Debt Avalanche'!R25,'Debt Avalanche'!U25,'Debt Avalanche'!X25)</f>
        <v>20013.974296078897</v>
      </c>
      <c r="K27" s="84">
        <v>8</v>
      </c>
      <c r="L27" s="83"/>
      <c r="M27" s="83"/>
      <c r="N27" s="83"/>
      <c r="O27" s="83"/>
      <c r="P27" s="83"/>
      <c r="Q27" s="83"/>
      <c r="R27" s="83"/>
      <c r="S27" s="83"/>
      <c r="T27" s="83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</row>
    <row r="28" spans="1:33" x14ac:dyDescent="0.25">
      <c r="A28" s="112"/>
      <c r="B28" s="109"/>
      <c r="C28" s="110"/>
      <c r="D28" s="109"/>
      <c r="E28" s="110"/>
      <c r="F28" s="83"/>
      <c r="G28" s="82"/>
      <c r="H28" s="82"/>
      <c r="I28" s="83">
        <v>9</v>
      </c>
      <c r="J28" s="118">
        <f>SUM('Debt Avalanche'!D26,'Debt Avalanche'!F26,'Debt Avalanche'!I26,'Debt Avalanche'!L26,'Debt Avalanche'!O26,'Debt Avalanche'!R26,'Debt Avalanche'!U26,'Debt Avalanche'!X26)</f>
        <v>19410.101562962369</v>
      </c>
      <c r="K28" s="84">
        <v>9</v>
      </c>
      <c r="L28" s="83"/>
      <c r="M28" s="83"/>
      <c r="N28" s="83"/>
      <c r="O28" s="83"/>
      <c r="P28" s="83"/>
      <c r="Q28" s="83"/>
      <c r="R28" s="83"/>
      <c r="S28" s="83"/>
      <c r="T28" s="83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x14ac:dyDescent="0.25">
      <c r="A29" s="112"/>
      <c r="B29" s="109"/>
      <c r="C29" s="110"/>
      <c r="D29" s="109"/>
      <c r="E29" s="110"/>
      <c r="F29" s="83"/>
      <c r="G29" s="82"/>
      <c r="H29" s="82"/>
      <c r="I29" s="83">
        <v>10</v>
      </c>
      <c r="J29" s="118">
        <f>SUM('Debt Avalanche'!D27,'Debt Avalanche'!F27,'Debt Avalanche'!I27,'Debt Avalanche'!L27,'Debt Avalanche'!O27,'Debt Avalanche'!R27,'Debt Avalanche'!U27,'Debt Avalanche'!X27)</f>
        <v>18797.022854829527</v>
      </c>
      <c r="K29" s="84">
        <v>10</v>
      </c>
      <c r="L29" s="83"/>
      <c r="M29" s="83"/>
      <c r="N29" s="83"/>
      <c r="O29" s="83"/>
      <c r="P29" s="83"/>
      <c r="Q29" s="83"/>
      <c r="R29" s="83"/>
      <c r="S29" s="83"/>
      <c r="T29" s="83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ht="9.75" customHeight="1" x14ac:dyDescent="0.25">
      <c r="A30" s="112"/>
      <c r="B30" s="109"/>
      <c r="C30" s="110"/>
      <c r="D30" s="109"/>
      <c r="E30" s="110"/>
      <c r="F30" s="83"/>
      <c r="G30" s="82"/>
      <c r="H30" s="82"/>
      <c r="I30" s="83">
        <v>11</v>
      </c>
      <c r="J30" s="118">
        <f>SUM('Debt Avalanche'!D28,'Debt Avalanche'!F28,'Debt Avalanche'!I28,'Debt Avalanche'!L28,'Debt Avalanche'!O28,'Debt Avalanche'!R28,'Debt Avalanche'!U28,'Debt Avalanche'!X28)</f>
        <v>18174.769960764843</v>
      </c>
      <c r="K30" s="84">
        <v>11</v>
      </c>
      <c r="L30" s="83"/>
      <c r="M30" s="83"/>
      <c r="N30" s="83"/>
      <c r="O30" s="83"/>
      <c r="P30" s="83"/>
      <c r="Q30" s="83"/>
      <c r="R30" s="83"/>
      <c r="S30" s="83"/>
      <c r="T30" s="83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ht="18" customHeight="1" x14ac:dyDescent="0.35">
      <c r="A31" s="112"/>
      <c r="B31" s="109"/>
      <c r="C31" s="110"/>
      <c r="D31" s="109"/>
      <c r="E31" s="110"/>
      <c r="F31" s="83"/>
      <c r="G31" s="82"/>
      <c r="H31" s="82"/>
      <c r="I31" s="83">
        <v>12</v>
      </c>
      <c r="J31" s="118">
        <f>SUM('Debt Avalanche'!D29,'Debt Avalanche'!F29,'Debt Avalanche'!I29,'Debt Avalanche'!L29,'Debt Avalanche'!O29,'Debt Avalanche'!R29,'Debt Avalanche'!U29,'Debt Avalanche'!X29)</f>
        <v>17543.261264834615</v>
      </c>
      <c r="K31" s="84">
        <v>12</v>
      </c>
      <c r="L31" s="122" t="s">
        <v>23</v>
      </c>
      <c r="M31" s="83"/>
      <c r="N31" s="83"/>
      <c r="O31" s="83"/>
      <c r="P31" s="83"/>
      <c r="Q31" s="83"/>
      <c r="R31" s="83"/>
      <c r="S31" s="83"/>
      <c r="T31" s="83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9.75" customHeight="1" x14ac:dyDescent="0.25">
      <c r="A32" s="112"/>
      <c r="B32" s="109"/>
      <c r="C32" s="110"/>
      <c r="D32" s="109"/>
      <c r="E32" s="110"/>
      <c r="F32" s="83"/>
      <c r="G32" s="82"/>
      <c r="H32" s="82"/>
      <c r="I32" s="83">
        <v>13</v>
      </c>
      <c r="J32" s="118">
        <f>SUM('Debt Avalanche'!D30,'Debt Avalanche'!F30,'Debt Avalanche'!I30,'Debt Avalanche'!L30,'Debt Avalanche'!O30,'Debt Avalanche'!R30,'Debt Avalanche'!U30,'Debt Avalanche'!X30)</f>
        <v>16902.343302854457</v>
      </c>
      <c r="K32" s="84">
        <v>13</v>
      </c>
      <c r="L32" s="83"/>
      <c r="M32" s="83"/>
      <c r="N32" s="83"/>
      <c r="O32" s="83"/>
      <c r="P32" s="83"/>
      <c r="Q32" s="83"/>
      <c r="R32" s="83"/>
      <c r="S32" s="83"/>
      <c r="T32" s="83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x14ac:dyDescent="0.25">
      <c r="A33" s="112"/>
      <c r="B33" s="83"/>
      <c r="C33" s="82"/>
      <c r="D33" s="83"/>
      <c r="E33" s="82"/>
      <c r="F33" s="83"/>
      <c r="G33" s="82"/>
      <c r="H33" s="82"/>
      <c r="I33" s="83">
        <v>14</v>
      </c>
      <c r="J33" s="118">
        <f>SUM('Debt Avalanche'!D31,'Debt Avalanche'!F31,'Debt Avalanche'!I31,'Debt Avalanche'!L31,'Debt Avalanche'!O31,'Debt Avalanche'!R31,'Debt Avalanche'!U31,'Debt Avalanche'!X31)</f>
        <v>16251.859903528974</v>
      </c>
      <c r="K33" s="84">
        <v>14</v>
      </c>
      <c r="L33" s="83"/>
      <c r="M33" s="83"/>
      <c r="N33" s="83"/>
      <c r="O33" s="83"/>
      <c r="P33" s="83"/>
      <c r="Q33" s="83"/>
      <c r="R33" s="83"/>
      <c r="S33" s="83"/>
      <c r="T33" s="83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x14ac:dyDescent="0.25">
      <c r="A34" s="112"/>
      <c r="B34" s="83"/>
      <c r="C34" s="82"/>
      <c r="D34" s="83"/>
      <c r="E34" s="82"/>
      <c r="F34" s="83"/>
      <c r="G34" s="82"/>
      <c r="H34" s="82"/>
      <c r="I34" s="83">
        <v>15</v>
      </c>
      <c r="J34" s="118">
        <f>SUM('Debt Avalanche'!D32,'Debt Avalanche'!F32,'Debt Avalanche'!I32,'Debt Avalanche'!L32,'Debt Avalanche'!O32,'Debt Avalanche'!R32,'Debt Avalanche'!U32,'Debt Avalanche'!X32)</f>
        <v>15591.65213915889</v>
      </c>
      <c r="K34" s="84">
        <v>15</v>
      </c>
      <c r="L34" s="83"/>
      <c r="M34" s="83"/>
      <c r="N34" s="83"/>
      <c r="O34" s="83"/>
      <c r="P34" s="83"/>
      <c r="Q34" s="83"/>
      <c r="R34" s="83"/>
      <c r="S34" s="83"/>
      <c r="T34" s="83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x14ac:dyDescent="0.25">
      <c r="A35" s="112"/>
      <c r="B35" s="83"/>
      <c r="C35" s="82"/>
      <c r="D35" s="83"/>
      <c r="E35" s="82"/>
      <c r="F35" s="83"/>
      <c r="G35" s="82"/>
      <c r="H35" s="82"/>
      <c r="I35" s="83">
        <v>16</v>
      </c>
      <c r="J35" s="118">
        <f>SUM('Debt Avalanche'!D33,'Debt Avalanche'!F33,'Debt Avalanche'!I33,'Debt Avalanche'!L33,'Debt Avalanche'!O33,'Debt Avalanche'!R33,'Debt Avalanche'!U33,'Debt Avalanche'!X33)</f>
        <v>14921.571697079984</v>
      </c>
      <c r="K35" s="84">
        <v>16</v>
      </c>
      <c r="L35" s="83"/>
      <c r="M35" s="83"/>
      <c r="N35" s="83"/>
      <c r="O35" s="83"/>
      <c r="P35" s="83"/>
      <c r="Q35" s="83"/>
      <c r="R35" s="83"/>
      <c r="S35" s="83"/>
      <c r="T35" s="8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</row>
    <row r="36" spans="1:33" x14ac:dyDescent="0.25">
      <c r="A36" s="112"/>
      <c r="B36" s="83"/>
      <c r="C36" s="82"/>
      <c r="D36" s="83"/>
      <c r="E36" s="82"/>
      <c r="F36" s="83"/>
      <c r="G36" s="82"/>
      <c r="H36" s="82"/>
      <c r="I36" s="83">
        <v>17</v>
      </c>
      <c r="J36" s="118">
        <f>SUM('Debt Avalanche'!D34,'Debt Avalanche'!F34,'Debt Avalanche'!I34,'Debt Avalanche'!L34,'Debt Avalanche'!O34,'Debt Avalanche'!R34,'Debt Avalanche'!U34,'Debt Avalanche'!X34)</f>
        <v>14241.70356288406</v>
      </c>
      <c r="K36" s="84">
        <v>17</v>
      </c>
      <c r="L36" s="83"/>
      <c r="M36" s="83"/>
      <c r="N36" s="83"/>
      <c r="O36" s="83"/>
      <c r="P36" s="83"/>
      <c r="Q36" s="83"/>
      <c r="R36" s="83"/>
      <c r="S36" s="83"/>
      <c r="T36" s="83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ht="31.5" x14ac:dyDescent="0.5">
      <c r="A37" s="91"/>
      <c r="B37" s="92"/>
      <c r="C37" s="93"/>
      <c r="D37" s="92"/>
      <c r="E37" s="93"/>
      <c r="F37" s="92"/>
      <c r="G37" s="93"/>
      <c r="H37" s="93"/>
      <c r="I37" s="83">
        <v>18</v>
      </c>
      <c r="J37" s="118">
        <f>SUM('Debt Avalanche'!D35,'Debt Avalanche'!F35,'Debt Avalanche'!I35,'Debt Avalanche'!L35,'Debt Avalanche'!O35,'Debt Avalanche'!R35,'Debt Avalanche'!U35,'Debt Avalanche'!X35)</f>
        <v>13551.890013631499</v>
      </c>
      <c r="K37" s="84">
        <v>18</v>
      </c>
      <c r="L37" s="104" t="s">
        <v>23</v>
      </c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33" x14ac:dyDescent="0.25">
      <c r="A38" s="91"/>
      <c r="B38" s="92"/>
      <c r="C38" s="93"/>
      <c r="D38" s="92"/>
      <c r="E38" s="93"/>
      <c r="F38" s="92"/>
      <c r="G38" s="93"/>
      <c r="H38" s="93"/>
      <c r="I38" s="83">
        <v>19</v>
      </c>
      <c r="J38" s="118">
        <f>SUM('Debt Avalanche'!D36,'Debt Avalanche'!F36,'Debt Avalanche'!I36,'Debt Avalanche'!L36,'Debt Avalanche'!O36,'Debt Avalanche'!R36,'Debt Avalanche'!U36,'Debt Avalanche'!X36)</f>
        <v>12851.970636338981</v>
      </c>
      <c r="K38" s="84">
        <v>19</v>
      </c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</row>
    <row r="39" spans="1:33" x14ac:dyDescent="0.25">
      <c r="A39" s="91"/>
      <c r="B39" s="92"/>
      <c r="C39" s="93"/>
      <c r="D39" s="92"/>
      <c r="E39" s="93"/>
      <c r="F39" s="92"/>
      <c r="G39" s="93"/>
      <c r="H39" s="93"/>
      <c r="I39" s="83">
        <v>20</v>
      </c>
      <c r="J39" s="118">
        <f>SUM('Debt Avalanche'!D37,'Debt Avalanche'!F37,'Debt Avalanche'!I37,'Debt Avalanche'!L37,'Debt Avalanche'!O37,'Debt Avalanche'!R37,'Debt Avalanche'!U37,'Debt Avalanche'!X37)</f>
        <v>12141.782280721429</v>
      </c>
      <c r="K39" s="84">
        <v>20</v>
      </c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</row>
    <row r="40" spans="1:33" x14ac:dyDescent="0.25">
      <c r="A40" s="91"/>
      <c r="B40" s="92"/>
      <c r="C40" s="93"/>
      <c r="D40" s="92"/>
      <c r="E40" s="93"/>
      <c r="F40" s="92"/>
      <c r="G40" s="93"/>
      <c r="H40" s="93"/>
      <c r="I40" s="83">
        <v>21</v>
      </c>
      <c r="J40" s="118">
        <f>SUM('Debt Avalanche'!D38,'Debt Avalanche'!F38,'Debt Avalanche'!I38,'Debt Avalanche'!L38,'Debt Avalanche'!O38,'Debt Avalanche'!R38,'Debt Avalanche'!U38,'Debt Avalanche'!X38)</f>
        <v>11421.360786595524</v>
      </c>
      <c r="K40" s="84">
        <v>21</v>
      </c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33" x14ac:dyDescent="0.25">
      <c r="A41" s="91"/>
      <c r="B41" s="92"/>
      <c r="C41" s="93"/>
      <c r="D41" s="92"/>
      <c r="E41" s="93"/>
      <c r="F41" s="92"/>
      <c r="G41" s="93"/>
      <c r="H41" s="93"/>
      <c r="I41" s="83">
        <v>22</v>
      </c>
      <c r="J41" s="118">
        <f>SUM('Debt Avalanche'!D39,'Debt Avalanche'!F39,'Debt Avalanche'!I39,'Debt Avalanche'!L39,'Debt Avalanche'!O39,'Debt Avalanche'!R39,'Debt Avalanche'!U39,'Debt Avalanche'!X39)</f>
        <v>10690.781504624048</v>
      </c>
      <c r="K41" s="84">
        <v>22</v>
      </c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33" x14ac:dyDescent="0.25">
      <c r="A42" s="91"/>
      <c r="B42" s="92"/>
      <c r="C42" s="93"/>
      <c r="D42" s="92"/>
      <c r="E42" s="93"/>
      <c r="F42" s="92"/>
      <c r="G42" s="93"/>
      <c r="H42" s="93"/>
      <c r="I42" s="83">
        <v>23</v>
      </c>
      <c r="J42" s="118">
        <f>SUM('Debt Avalanche'!D40,'Debt Avalanche'!F40,'Debt Avalanche'!I40,'Debt Avalanche'!L40,'Debt Avalanche'!O40,'Debt Avalanche'!R40,'Debt Avalanche'!U40,'Debt Avalanche'!X40)</f>
        <v>9949.8885095084133</v>
      </c>
      <c r="K42" s="84">
        <v>23</v>
      </c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33" x14ac:dyDescent="0.25">
      <c r="A43" s="91"/>
      <c r="B43" s="92"/>
      <c r="C43" s="93"/>
      <c r="D43" s="92"/>
      <c r="E43" s="93"/>
      <c r="F43" s="92"/>
      <c r="G43" s="93"/>
      <c r="H43" s="93"/>
      <c r="I43" s="83">
        <v>24</v>
      </c>
      <c r="J43" s="118">
        <f>SUM('Debt Avalanche'!D41,'Debt Avalanche'!F41,'Debt Avalanche'!I41,'Debt Avalanche'!L41,'Debt Avalanche'!O41,'Debt Avalanche'!R41,'Debt Avalanche'!U41,'Debt Avalanche'!X41)</f>
        <v>9377.6624642610059</v>
      </c>
      <c r="K43" s="84">
        <v>24</v>
      </c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33" x14ac:dyDescent="0.25">
      <c r="A44" s="91"/>
      <c r="B44" s="92"/>
      <c r="C44" s="93"/>
      <c r="D44" s="92"/>
      <c r="E44" s="93"/>
      <c r="F44" s="92"/>
      <c r="G44" s="93"/>
      <c r="H44" s="93"/>
      <c r="I44" s="83">
        <v>25</v>
      </c>
      <c r="J44" s="118">
        <f>SUM('Debt Avalanche'!D42,'Debt Avalanche'!F42,'Debt Avalanche'!I42,'Debt Avalanche'!L42,'Debt Avalanche'!O42,'Debt Avalanche'!R42,'Debt Avalanche'!U42,'Debt Avalanche'!X42)</f>
        <v>8614.961434533272</v>
      </c>
      <c r="K44" s="84">
        <v>25</v>
      </c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33" x14ac:dyDescent="0.25">
      <c r="A45" s="91"/>
      <c r="B45" s="92"/>
      <c r="C45" s="93"/>
      <c r="D45" s="92"/>
      <c r="E45" s="93"/>
      <c r="F45" s="92"/>
      <c r="G45" s="93"/>
      <c r="H45" s="93"/>
      <c r="I45" s="83">
        <v>26</v>
      </c>
      <c r="J45" s="118">
        <f>SUM('Debt Avalanche'!D43,'Debt Avalanche'!F43,'Debt Avalanche'!I43,'Debt Avalanche'!L43,'Debt Avalanche'!O43,'Debt Avalanche'!R43,'Debt Avalanche'!U43,'Debt Avalanche'!X43)</f>
        <v>7839.2855224855375</v>
      </c>
      <c r="K45" s="84">
        <v>26</v>
      </c>
      <c r="L45" s="92"/>
      <c r="M45" s="105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33" x14ac:dyDescent="0.25">
      <c r="A46" s="91"/>
      <c r="B46" s="92"/>
      <c r="C46" s="93"/>
      <c r="D46" s="92"/>
      <c r="E46" s="93"/>
      <c r="F46" s="92"/>
      <c r="G46" s="93"/>
      <c r="H46" s="93"/>
      <c r="I46" s="83">
        <v>27</v>
      </c>
      <c r="J46" s="118">
        <f>SUM('Debt Avalanche'!D44,'Debt Avalanche'!F44,'Debt Avalanche'!I44,'Debt Avalanche'!L44,'Debt Avalanche'!O44,'Debt Avalanche'!R44,'Debt Avalanche'!U44,'Debt Avalanche'!X44)</f>
        <v>7050.4137596775645</v>
      </c>
      <c r="K46" s="84">
        <v>27</v>
      </c>
      <c r="L46" s="92"/>
      <c r="M46" s="105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</row>
    <row r="47" spans="1:33" x14ac:dyDescent="0.25">
      <c r="A47" s="91"/>
      <c r="B47" s="92"/>
      <c r="C47" s="93"/>
      <c r="D47" s="92"/>
      <c r="E47" s="93"/>
      <c r="F47" s="92"/>
      <c r="G47" s="93"/>
      <c r="H47" s="93"/>
      <c r="I47" s="83">
        <v>28</v>
      </c>
      <c r="J47" s="118">
        <f>SUM('Debt Avalanche'!D45,'Debt Avalanche'!F45,'Debt Avalanche'!I45,'Debt Avalanche'!L45,'Debt Avalanche'!O45,'Debt Avalanche'!R45,'Debt Avalanche'!U45,'Debt Avalanche'!X45)</f>
        <v>6248.1214107958094</v>
      </c>
      <c r="K47" s="84">
        <v>28</v>
      </c>
      <c r="L47" s="92"/>
      <c r="M47" s="105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</row>
    <row r="48" spans="1:33" x14ac:dyDescent="0.25">
      <c r="A48" s="91"/>
      <c r="B48" s="92"/>
      <c r="C48" s="93"/>
      <c r="D48" s="92"/>
      <c r="E48" s="93"/>
      <c r="F48" s="92"/>
      <c r="G48" s="93"/>
      <c r="H48" s="93"/>
      <c r="I48" s="83">
        <v>29</v>
      </c>
      <c r="J48" s="118">
        <f>SUM('Debt Avalanche'!D46,'Debt Avalanche'!F46,'Debt Avalanche'!I46,'Debt Avalanche'!L46,'Debt Avalanche'!O46,'Debt Avalanche'!R46,'Debt Avalanche'!U46,'Debt Avalanche'!X46)</f>
        <v>5432.1799093835743</v>
      </c>
      <c r="K48" s="84">
        <v>29</v>
      </c>
      <c r="L48" s="92"/>
      <c r="M48" s="105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pans="1:33" x14ac:dyDescent="0.25">
      <c r="A49" s="91"/>
      <c r="B49" s="92"/>
      <c r="C49" s="93"/>
      <c r="D49" s="92"/>
      <c r="E49" s="93"/>
      <c r="F49" s="92"/>
      <c r="G49" s="93"/>
      <c r="H49" s="93"/>
      <c r="I49" s="83">
        <v>30</v>
      </c>
      <c r="J49" s="118">
        <f>SUM('Debt Avalanche'!D47,'Debt Avalanche'!F47,'Debt Avalanche'!I47,'Debt Avalanche'!L47,'Debt Avalanche'!O47,'Debt Avalanche'!R47,'Debt Avalanche'!U47,'Debt Avalanche'!X47)</f>
        <v>4602.3567924737727</v>
      </c>
      <c r="K49" s="84">
        <v>30</v>
      </c>
      <c r="L49" s="92"/>
      <c r="M49" s="105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</row>
    <row r="50" spans="1:33" ht="15.75" x14ac:dyDescent="0.25">
      <c r="A50" s="91"/>
      <c r="B50" s="106"/>
      <c r="C50" s="93"/>
      <c r="D50" s="92"/>
      <c r="E50" s="93"/>
      <c r="F50" s="92"/>
      <c r="G50" s="93"/>
      <c r="H50" s="93"/>
      <c r="I50" s="83">
        <v>31</v>
      </c>
      <c r="J50" s="118">
        <f>SUM('Debt Avalanche'!D48,'Debt Avalanche'!F48,'Debt Avalanche'!I48,'Debt Avalanche'!L48,'Debt Avalanche'!O48,'Debt Avalanche'!R48,'Debt Avalanche'!U48,'Debt Avalanche'!X48)</f>
        <v>3758.4643196131965</v>
      </c>
      <c r="K50" s="84">
        <v>31</v>
      </c>
      <c r="L50" s="92"/>
      <c r="M50" s="105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</row>
    <row r="51" spans="1:33" x14ac:dyDescent="0.25">
      <c r="A51" s="91"/>
      <c r="B51" s="92"/>
      <c r="C51" s="93"/>
      <c r="D51" s="92"/>
      <c r="E51" s="93"/>
      <c r="F51" s="92"/>
      <c r="G51" s="93"/>
      <c r="H51" s="93"/>
      <c r="I51" s="83">
        <v>32</v>
      </c>
      <c r="J51" s="118">
        <f>SUM('Debt Avalanche'!D49,'Debt Avalanche'!F49,'Debt Avalanche'!I49,'Debt Avalanche'!L49,'Debt Avalanche'!O49,'Debt Avalanche'!R49,'Debt Avalanche'!U49,'Debt Avalanche'!X49)</f>
        <v>2900.6089959139176</v>
      </c>
      <c r="K51" s="84">
        <v>32</v>
      </c>
      <c r="L51" s="92"/>
      <c r="M51" s="105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x14ac:dyDescent="0.25">
      <c r="A52" s="91"/>
      <c r="B52" s="92"/>
      <c r="C52" s="93"/>
      <c r="D52" s="92"/>
      <c r="E52" s="93"/>
      <c r="F52" s="92"/>
      <c r="G52" s="93"/>
      <c r="H52" s="93"/>
      <c r="I52" s="83">
        <v>33</v>
      </c>
      <c r="J52" s="118">
        <f>SUM('Debt Avalanche'!D50,'Debt Avalanche'!F50,'Debt Avalanche'!I50,'Debt Avalanche'!L50,'Debt Avalanche'!O50,'Debt Avalanche'!R50,'Debt Avalanche'!U50,'Debt Avalanche'!X50)</f>
        <v>2028.5596375509249</v>
      </c>
      <c r="K52" s="84">
        <v>33</v>
      </c>
      <c r="L52" s="92"/>
      <c r="M52" s="105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33" x14ac:dyDescent="0.25">
      <c r="A53" s="91"/>
      <c r="B53" s="92"/>
      <c r="C53" s="93"/>
      <c r="D53" s="92"/>
      <c r="E53" s="93"/>
      <c r="F53" s="92"/>
      <c r="G53" s="93"/>
      <c r="H53" s="93"/>
      <c r="I53" s="83">
        <v>34</v>
      </c>
      <c r="J53" s="118">
        <f>SUM('Debt Avalanche'!D51,'Debt Avalanche'!F51,'Debt Avalanche'!I51,'Debt Avalanche'!L51,'Debt Avalanche'!O51,'Debt Avalanche'!R51,'Debt Avalanche'!U51,'Debt Avalanche'!X51)</f>
        <v>1142.0812305907923</v>
      </c>
      <c r="K53" s="84">
        <v>34</v>
      </c>
      <c r="L53" s="92"/>
      <c r="M53" s="105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</row>
    <row r="54" spans="1:33" x14ac:dyDescent="0.25">
      <c r="A54" s="91"/>
      <c r="B54" s="92"/>
      <c r="C54" s="93"/>
      <c r="D54" s="92"/>
      <c r="E54" s="93"/>
      <c r="F54" s="92"/>
      <c r="G54" s="93"/>
      <c r="H54" s="93"/>
      <c r="I54" s="83">
        <v>35</v>
      </c>
      <c r="J54" s="118">
        <f>SUM('Debt Avalanche'!D52,'Debt Avalanche'!F52,'Debt Avalanche'!I52,'Debt Avalanche'!L52,'Debt Avalanche'!O52,'Debt Avalanche'!R52,'Debt Avalanche'!U52,'Debt Avalanche'!X52)</f>
        <v>241.65244904965411</v>
      </c>
      <c r="K54" s="84">
        <v>35</v>
      </c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</row>
    <row r="55" spans="1:33" x14ac:dyDescent="0.25">
      <c r="A55" s="91"/>
      <c r="B55" s="92"/>
      <c r="C55" s="93"/>
      <c r="D55" s="92"/>
      <c r="E55" s="93"/>
      <c r="F55" s="92"/>
      <c r="G55" s="93"/>
      <c r="H55" s="93"/>
      <c r="I55" s="83">
        <v>36</v>
      </c>
      <c r="J55" s="118">
        <f>SUM('Debt Avalanche'!D53,'Debt Avalanche'!F53,'Debt Avalanche'!I53,'Debt Avalanche'!L53,'Debt Avalanche'!O53,'Debt Avalanche'!R53,'Debt Avalanche'!U53,'Debt Avalanche'!X53)</f>
        <v>0</v>
      </c>
      <c r="K55" s="84">
        <v>36</v>
      </c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</row>
    <row r="56" spans="1:33" x14ac:dyDescent="0.25">
      <c r="A56" s="91"/>
      <c r="B56" s="92"/>
      <c r="C56" s="93"/>
      <c r="D56" s="92"/>
      <c r="E56" s="93"/>
      <c r="F56" s="92"/>
      <c r="G56" s="93"/>
      <c r="H56" s="93"/>
      <c r="I56" s="83">
        <v>37</v>
      </c>
      <c r="J56" s="118">
        <f>SUM('Debt Avalanche'!D54,'Debt Avalanche'!F54,'Debt Avalanche'!I54,'Debt Avalanche'!L54,'Debt Avalanche'!O54,'Debt Avalanche'!R54,'Debt Avalanche'!U54,'Debt Avalanche'!X54)</f>
        <v>0</v>
      </c>
      <c r="K56" s="84">
        <v>37</v>
      </c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x14ac:dyDescent="0.25">
      <c r="A57" s="91"/>
      <c r="B57" s="92"/>
      <c r="C57" s="93"/>
      <c r="D57" s="92"/>
      <c r="E57" s="93"/>
      <c r="F57" s="92"/>
      <c r="G57" s="93"/>
      <c r="H57" s="93"/>
      <c r="I57" s="83">
        <v>38</v>
      </c>
      <c r="J57" s="118">
        <f>SUM('Debt Avalanche'!D55,'Debt Avalanche'!F55,'Debt Avalanche'!I55,'Debt Avalanche'!L55,'Debt Avalanche'!O55,'Debt Avalanche'!R55,'Debt Avalanche'!U55,'Debt Avalanche'!X55)</f>
        <v>0</v>
      </c>
      <c r="K57" s="84">
        <v>38</v>
      </c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1:33" x14ac:dyDescent="0.25">
      <c r="A58" s="91"/>
      <c r="B58" s="92"/>
      <c r="C58" s="93"/>
      <c r="D58" s="92"/>
      <c r="E58" s="93"/>
      <c r="F58" s="92"/>
      <c r="G58" s="93"/>
      <c r="H58" s="93"/>
      <c r="I58" s="83">
        <v>39</v>
      </c>
      <c r="J58" s="118">
        <f>SUM('Debt Avalanche'!D56,'Debt Avalanche'!F56,'Debt Avalanche'!I56,'Debt Avalanche'!L56,'Debt Avalanche'!O56,'Debt Avalanche'!R56,'Debt Avalanche'!U56,'Debt Avalanche'!X56)</f>
        <v>0</v>
      </c>
      <c r="K58" s="84">
        <v>39</v>
      </c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  <row r="59" spans="1:33" x14ac:dyDescent="0.25">
      <c r="A59" s="91"/>
      <c r="B59" s="92"/>
      <c r="C59" s="93"/>
      <c r="D59" s="92"/>
      <c r="E59" s="93"/>
      <c r="F59" s="92"/>
      <c r="G59" s="93"/>
      <c r="H59" s="93"/>
      <c r="I59" s="83">
        <v>40</v>
      </c>
      <c r="J59" s="118">
        <f>SUM('Debt Avalanche'!D57,'Debt Avalanche'!F57,'Debt Avalanche'!I57,'Debt Avalanche'!L57,'Debt Avalanche'!O57,'Debt Avalanche'!R57,'Debt Avalanche'!U57,'Debt Avalanche'!X57)</f>
        <v>0</v>
      </c>
      <c r="K59" s="84">
        <v>40</v>
      </c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</row>
    <row r="60" spans="1:33" x14ac:dyDescent="0.25">
      <c r="A60" s="91"/>
      <c r="B60" s="92"/>
      <c r="C60" s="93"/>
      <c r="D60" s="92"/>
      <c r="E60" s="93"/>
      <c r="F60" s="92"/>
      <c r="G60" s="93"/>
      <c r="H60" s="93"/>
      <c r="I60" s="83">
        <v>41</v>
      </c>
      <c r="J60" s="118">
        <f>SUM('Debt Avalanche'!D58,'Debt Avalanche'!F58,'Debt Avalanche'!I58,'Debt Avalanche'!L58,'Debt Avalanche'!O58,'Debt Avalanche'!R58,'Debt Avalanche'!U58,'Debt Avalanche'!X58)</f>
        <v>0</v>
      </c>
      <c r="K60" s="84">
        <v>41</v>
      </c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</row>
    <row r="61" spans="1:33" x14ac:dyDescent="0.25">
      <c r="A61" s="91"/>
      <c r="B61" s="92"/>
      <c r="C61" s="93"/>
      <c r="D61" s="92"/>
      <c r="E61" s="93"/>
      <c r="F61" s="92"/>
      <c r="G61" s="93"/>
      <c r="H61" s="93"/>
      <c r="I61" s="83">
        <v>42</v>
      </c>
      <c r="J61" s="118">
        <f>SUM('Debt Avalanche'!D59,'Debt Avalanche'!F59,'Debt Avalanche'!I59,'Debt Avalanche'!L59,'Debt Avalanche'!O59,'Debt Avalanche'!R59,'Debt Avalanche'!U59,'Debt Avalanche'!X59)</f>
        <v>0</v>
      </c>
      <c r="K61" s="84">
        <v>42</v>
      </c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x14ac:dyDescent="0.25">
      <c r="A62" s="91"/>
      <c r="B62" s="92"/>
      <c r="C62" s="93"/>
      <c r="D62" s="92"/>
      <c r="E62" s="93"/>
      <c r="F62" s="92"/>
      <c r="G62" s="93"/>
      <c r="H62" s="93"/>
      <c r="I62" s="83">
        <v>43</v>
      </c>
      <c r="J62" s="118">
        <f>SUM('Debt Avalanche'!D60,'Debt Avalanche'!F60,'Debt Avalanche'!I60,'Debt Avalanche'!L60,'Debt Avalanche'!O60,'Debt Avalanche'!R60,'Debt Avalanche'!U60,'Debt Avalanche'!X60)</f>
        <v>0</v>
      </c>
      <c r="K62" s="84">
        <v>43</v>
      </c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</row>
    <row r="63" spans="1:33" x14ac:dyDescent="0.25">
      <c r="A63" s="91"/>
      <c r="B63" s="92"/>
      <c r="C63" s="93"/>
      <c r="D63" s="92"/>
      <c r="E63" s="93"/>
      <c r="F63" s="92"/>
      <c r="G63" s="93"/>
      <c r="H63" s="93"/>
      <c r="I63" s="83">
        <v>44</v>
      </c>
      <c r="J63" s="118">
        <f>SUM('Debt Avalanche'!D61,'Debt Avalanche'!F61,'Debt Avalanche'!I61,'Debt Avalanche'!L61,'Debt Avalanche'!O61,'Debt Avalanche'!R61,'Debt Avalanche'!U61,'Debt Avalanche'!X61)</f>
        <v>0</v>
      </c>
      <c r="K63" s="84">
        <v>44</v>
      </c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</row>
    <row r="64" spans="1:33" x14ac:dyDescent="0.25">
      <c r="A64" s="91"/>
      <c r="B64" s="92"/>
      <c r="C64" s="93"/>
      <c r="D64" s="92"/>
      <c r="E64" s="93"/>
      <c r="F64" s="92"/>
      <c r="G64" s="93"/>
      <c r="H64" s="93"/>
      <c r="I64" s="83">
        <v>45</v>
      </c>
      <c r="J64" s="118">
        <f>SUM('Debt Avalanche'!D62,'Debt Avalanche'!F62,'Debt Avalanche'!I62,'Debt Avalanche'!L62,'Debt Avalanche'!O62,'Debt Avalanche'!R62,'Debt Avalanche'!U62,'Debt Avalanche'!X62)</f>
        <v>0</v>
      </c>
      <c r="K64" s="84">
        <v>45</v>
      </c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</row>
    <row r="65" spans="1:33" x14ac:dyDescent="0.25">
      <c r="A65" s="91"/>
      <c r="B65" s="92"/>
      <c r="C65" s="93"/>
      <c r="D65" s="92"/>
      <c r="E65" s="93"/>
      <c r="F65" s="92"/>
      <c r="G65" s="93"/>
      <c r="H65" s="93"/>
      <c r="I65" s="83">
        <v>46</v>
      </c>
      <c r="J65" s="118">
        <f>SUM('Debt Avalanche'!D63,'Debt Avalanche'!F63,'Debt Avalanche'!I63,'Debt Avalanche'!L63,'Debt Avalanche'!O63,'Debt Avalanche'!R63,'Debt Avalanche'!U63,'Debt Avalanche'!X63)</f>
        <v>0</v>
      </c>
      <c r="K65" s="84">
        <v>46</v>
      </c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</row>
    <row r="66" spans="1:33" x14ac:dyDescent="0.25">
      <c r="A66" s="91"/>
      <c r="B66" s="92"/>
      <c r="C66" s="93"/>
      <c r="D66" s="92"/>
      <c r="E66" s="93"/>
      <c r="F66" s="92"/>
      <c r="G66" s="93"/>
      <c r="H66" s="93"/>
      <c r="I66" s="83">
        <v>47</v>
      </c>
      <c r="J66" s="118">
        <f>SUM('Debt Avalanche'!D64,'Debt Avalanche'!F64,'Debt Avalanche'!I64,'Debt Avalanche'!L64,'Debt Avalanche'!O64,'Debt Avalanche'!R64,'Debt Avalanche'!U64,'Debt Avalanche'!X64)</f>
        <v>0</v>
      </c>
      <c r="K66" s="84">
        <v>47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</row>
    <row r="67" spans="1:33" x14ac:dyDescent="0.25">
      <c r="A67" s="91"/>
      <c r="B67" s="92"/>
      <c r="C67" s="93"/>
      <c r="D67" s="92"/>
      <c r="E67" s="93"/>
      <c r="F67" s="92"/>
      <c r="G67" s="93"/>
      <c r="H67" s="93"/>
      <c r="I67" s="83">
        <v>48</v>
      </c>
      <c r="J67" s="118">
        <f>SUM('Debt Avalanche'!D65,'Debt Avalanche'!F65,'Debt Avalanche'!I65,'Debt Avalanche'!L65,'Debt Avalanche'!O65,'Debt Avalanche'!R65,'Debt Avalanche'!U65,'Debt Avalanche'!X65)</f>
        <v>0</v>
      </c>
      <c r="K67" s="84">
        <v>48</v>
      </c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</row>
    <row r="68" spans="1:33" x14ac:dyDescent="0.25">
      <c r="A68" s="91"/>
      <c r="B68" s="92"/>
      <c r="C68" s="93"/>
      <c r="D68" s="92"/>
      <c r="E68" s="93"/>
      <c r="F68" s="92"/>
      <c r="G68" s="93"/>
      <c r="H68" s="93"/>
      <c r="I68" s="83">
        <v>49</v>
      </c>
      <c r="J68" s="118">
        <f>SUM('Debt Avalanche'!D66,'Debt Avalanche'!F66,'Debt Avalanche'!I66,'Debt Avalanche'!L66,'Debt Avalanche'!O66,'Debt Avalanche'!R66,'Debt Avalanche'!U66,'Debt Avalanche'!X66)</f>
        <v>0</v>
      </c>
      <c r="K68" s="84">
        <v>49</v>
      </c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</row>
    <row r="69" spans="1:33" x14ac:dyDescent="0.25">
      <c r="A69" s="91"/>
      <c r="B69" s="92"/>
      <c r="C69" s="93"/>
      <c r="D69" s="92"/>
      <c r="E69" s="93"/>
      <c r="F69" s="92"/>
      <c r="G69" s="93"/>
      <c r="H69" s="93"/>
      <c r="I69" s="83">
        <v>50</v>
      </c>
      <c r="J69" s="118">
        <f>SUM('Debt Avalanche'!D67,'Debt Avalanche'!F67,'Debt Avalanche'!I67,'Debt Avalanche'!L67,'Debt Avalanche'!O67,'Debt Avalanche'!R67,'Debt Avalanche'!U67,'Debt Avalanche'!X67)</f>
        <v>0</v>
      </c>
      <c r="K69" s="84">
        <v>50</v>
      </c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 spans="1:33" x14ac:dyDescent="0.25">
      <c r="A70" s="91"/>
      <c r="B70" s="92"/>
      <c r="C70" s="93"/>
      <c r="D70" s="92"/>
      <c r="E70" s="93"/>
      <c r="F70" s="92"/>
      <c r="G70" s="93"/>
      <c r="H70" s="93"/>
      <c r="I70" s="83">
        <v>51</v>
      </c>
      <c r="J70" s="118">
        <f>SUM('Debt Avalanche'!D68,'Debt Avalanche'!F68,'Debt Avalanche'!I68,'Debt Avalanche'!L68,'Debt Avalanche'!O68,'Debt Avalanche'!R68,'Debt Avalanche'!U68,'Debt Avalanche'!X68)</f>
        <v>0</v>
      </c>
      <c r="K70" s="84">
        <v>51</v>
      </c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</row>
    <row r="71" spans="1:33" x14ac:dyDescent="0.25">
      <c r="A71" s="91"/>
      <c r="B71" s="92"/>
      <c r="C71" s="93"/>
      <c r="D71" s="92"/>
      <c r="E71" s="93"/>
      <c r="F71" s="92"/>
      <c r="G71" s="93"/>
      <c r="H71" s="93"/>
      <c r="I71" s="83">
        <v>52</v>
      </c>
      <c r="J71" s="118">
        <f>SUM('Debt Avalanche'!D69,'Debt Avalanche'!F69,'Debt Avalanche'!I69,'Debt Avalanche'!L69,'Debt Avalanche'!O69,'Debt Avalanche'!R69,'Debt Avalanche'!U69,'Debt Avalanche'!X69)</f>
        <v>0</v>
      </c>
      <c r="K71" s="84">
        <v>52</v>
      </c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</row>
    <row r="72" spans="1:33" x14ac:dyDescent="0.25">
      <c r="A72" s="91"/>
      <c r="B72" s="92"/>
      <c r="C72" s="93"/>
      <c r="D72" s="92"/>
      <c r="E72" s="93"/>
      <c r="F72" s="92"/>
      <c r="G72" s="93"/>
      <c r="H72" s="93"/>
      <c r="I72" s="83">
        <v>53</v>
      </c>
      <c r="J72" s="118">
        <f>SUM('Debt Avalanche'!D70,'Debt Avalanche'!F70,'Debt Avalanche'!I70,'Debt Avalanche'!L70,'Debt Avalanche'!O70,'Debt Avalanche'!R70,'Debt Avalanche'!U70,'Debt Avalanche'!X70)</f>
        <v>0</v>
      </c>
      <c r="K72" s="84">
        <v>53</v>
      </c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</row>
    <row r="73" spans="1:33" x14ac:dyDescent="0.25">
      <c r="A73" s="91"/>
      <c r="B73" s="92"/>
      <c r="C73" s="93"/>
      <c r="D73" s="92"/>
      <c r="E73" s="93"/>
      <c r="F73" s="92"/>
      <c r="G73" s="93"/>
      <c r="H73" s="93"/>
      <c r="I73" s="83">
        <v>54</v>
      </c>
      <c r="J73" s="118">
        <f>SUM('Debt Avalanche'!D71,'Debt Avalanche'!F71,'Debt Avalanche'!I71,'Debt Avalanche'!L71,'Debt Avalanche'!O71,'Debt Avalanche'!R71,'Debt Avalanche'!U71,'Debt Avalanche'!X71)</f>
        <v>0</v>
      </c>
      <c r="K73" s="84">
        <v>54</v>
      </c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</row>
    <row r="74" spans="1:33" x14ac:dyDescent="0.25">
      <c r="A74" s="91"/>
      <c r="B74" s="92"/>
      <c r="C74" s="93"/>
      <c r="D74" s="92"/>
      <c r="E74" s="93"/>
      <c r="F74" s="92"/>
      <c r="G74" s="93"/>
      <c r="H74" s="93"/>
      <c r="I74" s="83">
        <v>55</v>
      </c>
      <c r="J74" s="118">
        <f>SUM('Debt Avalanche'!D72,'Debt Avalanche'!F72,'Debt Avalanche'!I72,'Debt Avalanche'!L72,'Debt Avalanche'!O72,'Debt Avalanche'!R72,'Debt Avalanche'!U72,'Debt Avalanche'!X72)</f>
        <v>0</v>
      </c>
      <c r="K74" s="84">
        <v>55</v>
      </c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</row>
    <row r="75" spans="1:33" x14ac:dyDescent="0.25">
      <c r="A75" s="91"/>
      <c r="B75" s="92"/>
      <c r="C75" s="93"/>
      <c r="D75" s="92"/>
      <c r="E75" s="93"/>
      <c r="F75" s="92"/>
      <c r="G75" s="93"/>
      <c r="H75" s="93"/>
      <c r="I75" s="83">
        <v>56</v>
      </c>
      <c r="J75" s="118">
        <f>SUM('Debt Avalanche'!D73,'Debt Avalanche'!F73,'Debt Avalanche'!I73,'Debt Avalanche'!L73,'Debt Avalanche'!O73,'Debt Avalanche'!R73,'Debt Avalanche'!U73,'Debt Avalanche'!X73)</f>
        <v>0</v>
      </c>
      <c r="K75" s="84">
        <v>56</v>
      </c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</row>
    <row r="76" spans="1:33" x14ac:dyDescent="0.25">
      <c r="A76" s="91"/>
      <c r="B76" s="92"/>
      <c r="C76" s="93"/>
      <c r="D76" s="92"/>
      <c r="E76" s="93"/>
      <c r="F76" s="92"/>
      <c r="G76" s="93"/>
      <c r="H76" s="93"/>
      <c r="I76" s="83">
        <v>57</v>
      </c>
      <c r="J76" s="118">
        <f>SUM('Debt Avalanche'!D74,'Debt Avalanche'!F74,'Debt Avalanche'!I74,'Debt Avalanche'!L74,'Debt Avalanche'!O74,'Debt Avalanche'!R74,'Debt Avalanche'!U74,'Debt Avalanche'!X74)</f>
        <v>0</v>
      </c>
      <c r="K76" s="84">
        <v>57</v>
      </c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</row>
    <row r="77" spans="1:33" x14ac:dyDescent="0.25">
      <c r="A77" s="91"/>
      <c r="B77" s="92"/>
      <c r="C77" s="93"/>
      <c r="D77" s="92"/>
      <c r="E77" s="93"/>
      <c r="F77" s="92"/>
      <c r="G77" s="93"/>
      <c r="H77" s="93"/>
      <c r="I77" s="83">
        <v>58</v>
      </c>
      <c r="J77" s="118">
        <f>SUM('Debt Avalanche'!D75,'Debt Avalanche'!F75,'Debt Avalanche'!I75,'Debt Avalanche'!L75,'Debt Avalanche'!O75,'Debt Avalanche'!R75,'Debt Avalanche'!U75,'Debt Avalanche'!X75)</f>
        <v>0</v>
      </c>
      <c r="K77" s="84">
        <v>58</v>
      </c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</row>
    <row r="78" spans="1:33" x14ac:dyDescent="0.25">
      <c r="A78" s="91"/>
      <c r="B78" s="92"/>
      <c r="C78" s="93"/>
      <c r="D78" s="92"/>
      <c r="E78" s="93"/>
      <c r="F78" s="92"/>
      <c r="G78" s="93"/>
      <c r="H78" s="93"/>
      <c r="I78" s="83">
        <v>59</v>
      </c>
      <c r="J78" s="118">
        <f>SUM('Debt Avalanche'!D76,'Debt Avalanche'!F76,'Debt Avalanche'!I76,'Debt Avalanche'!L76,'Debt Avalanche'!O76,'Debt Avalanche'!R76,'Debt Avalanche'!U76,'Debt Avalanche'!X76)</f>
        <v>0</v>
      </c>
      <c r="K78" s="84">
        <v>59</v>
      </c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</row>
    <row r="79" spans="1:33" x14ac:dyDescent="0.25">
      <c r="A79" s="91"/>
      <c r="B79" s="92"/>
      <c r="C79" s="93"/>
      <c r="D79" s="92"/>
      <c r="E79" s="93"/>
      <c r="F79" s="92"/>
      <c r="G79" s="93"/>
      <c r="H79" s="93"/>
      <c r="I79" s="83">
        <v>60</v>
      </c>
      <c r="J79" s="118">
        <f>SUM('Debt Avalanche'!D77,'Debt Avalanche'!F77,'Debt Avalanche'!I77,'Debt Avalanche'!L77,'Debt Avalanche'!O77,'Debt Avalanche'!R77,'Debt Avalanche'!U77,'Debt Avalanche'!X77)</f>
        <v>0</v>
      </c>
      <c r="K79" s="84">
        <v>60</v>
      </c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</row>
    <row r="80" spans="1:33" x14ac:dyDescent="0.25">
      <c r="A80" s="91"/>
      <c r="B80" s="92"/>
      <c r="C80" s="93"/>
      <c r="D80" s="92"/>
      <c r="E80" s="93"/>
      <c r="F80" s="92"/>
      <c r="G80" s="93"/>
      <c r="H80" s="93"/>
      <c r="I80" s="83">
        <v>61</v>
      </c>
      <c r="J80" s="118">
        <f>SUM('Debt Avalanche'!D78,'Debt Avalanche'!F78,'Debt Avalanche'!I78,'Debt Avalanche'!L78,'Debt Avalanche'!O78,'Debt Avalanche'!R78,'Debt Avalanche'!U78,'Debt Avalanche'!X78)</f>
        <v>0</v>
      </c>
      <c r="K80" s="84">
        <v>61</v>
      </c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</row>
    <row r="81" spans="1:33" x14ac:dyDescent="0.25">
      <c r="A81" s="91"/>
      <c r="B81" s="92"/>
      <c r="C81" s="93"/>
      <c r="D81" s="92"/>
      <c r="E81" s="93"/>
      <c r="F81" s="92"/>
      <c r="G81" s="93"/>
      <c r="H81" s="93"/>
      <c r="I81" s="83">
        <v>62</v>
      </c>
      <c r="J81" s="118">
        <f>SUM('Debt Avalanche'!D79,'Debt Avalanche'!F79,'Debt Avalanche'!I79,'Debt Avalanche'!L79,'Debt Avalanche'!O79,'Debt Avalanche'!R79,'Debt Avalanche'!U79,'Debt Avalanche'!X79)</f>
        <v>0</v>
      </c>
      <c r="K81" s="84">
        <v>62</v>
      </c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</row>
    <row r="82" spans="1:33" x14ac:dyDescent="0.25">
      <c r="A82" s="91"/>
      <c r="B82" s="92"/>
      <c r="C82" s="93"/>
      <c r="D82" s="92"/>
      <c r="E82" s="93"/>
      <c r="F82" s="92"/>
      <c r="G82" s="93"/>
      <c r="H82" s="93"/>
      <c r="I82" s="83">
        <v>63</v>
      </c>
      <c r="J82" s="118">
        <f>SUM('Debt Avalanche'!D80,'Debt Avalanche'!F80,'Debt Avalanche'!I80,'Debt Avalanche'!L80,'Debt Avalanche'!O80,'Debt Avalanche'!R80,'Debt Avalanche'!U80,'Debt Avalanche'!X80)</f>
        <v>0</v>
      </c>
      <c r="K82" s="84">
        <v>63</v>
      </c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</row>
    <row r="83" spans="1:33" x14ac:dyDescent="0.25">
      <c r="A83" s="91"/>
      <c r="B83" s="92"/>
      <c r="C83" s="93"/>
      <c r="D83" s="92"/>
      <c r="E83" s="93"/>
      <c r="F83" s="92"/>
      <c r="G83" s="93"/>
      <c r="H83" s="93"/>
      <c r="I83" s="83">
        <v>64</v>
      </c>
      <c r="J83" s="118">
        <f>SUM('Debt Avalanche'!D81,'Debt Avalanche'!F81,'Debt Avalanche'!I81,'Debt Avalanche'!L81,'Debt Avalanche'!O81,'Debt Avalanche'!R81,'Debt Avalanche'!U81,'Debt Avalanche'!X81)</f>
        <v>0</v>
      </c>
      <c r="K83" s="84">
        <v>64</v>
      </c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</row>
    <row r="84" spans="1:33" x14ac:dyDescent="0.25">
      <c r="A84" s="91"/>
      <c r="B84" s="92"/>
      <c r="C84" s="93"/>
      <c r="D84" s="92"/>
      <c r="E84" s="93"/>
      <c r="F84" s="92"/>
      <c r="G84" s="93"/>
      <c r="H84" s="93"/>
      <c r="I84" s="83">
        <v>65</v>
      </c>
      <c r="J84" s="118">
        <f>SUM('Debt Avalanche'!D82,'Debt Avalanche'!F82,'Debt Avalanche'!I82,'Debt Avalanche'!L82,'Debt Avalanche'!O82,'Debt Avalanche'!R82,'Debt Avalanche'!U82,'Debt Avalanche'!X82)</f>
        <v>0</v>
      </c>
      <c r="K84" s="84">
        <v>65</v>
      </c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</row>
    <row r="85" spans="1:33" x14ac:dyDescent="0.25">
      <c r="A85" s="91"/>
      <c r="B85" s="92"/>
      <c r="C85" s="93"/>
      <c r="D85" s="92"/>
      <c r="E85" s="93"/>
      <c r="F85" s="92"/>
      <c r="G85" s="93"/>
      <c r="H85" s="93"/>
      <c r="I85" s="83">
        <v>66</v>
      </c>
      <c r="J85" s="118">
        <f>SUM('Debt Avalanche'!D83,'Debt Avalanche'!F83,'Debt Avalanche'!I83,'Debt Avalanche'!L83,'Debt Avalanche'!O83,'Debt Avalanche'!R83,'Debt Avalanche'!U83,'Debt Avalanche'!X83)</f>
        <v>0</v>
      </c>
      <c r="K85" s="84">
        <v>66</v>
      </c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</row>
    <row r="86" spans="1:33" x14ac:dyDescent="0.25">
      <c r="A86" s="91"/>
      <c r="B86" s="92"/>
      <c r="C86" s="93"/>
      <c r="D86" s="92"/>
      <c r="E86" s="93"/>
      <c r="F86" s="92"/>
      <c r="G86" s="93"/>
      <c r="H86" s="93"/>
      <c r="I86" s="83">
        <v>67</v>
      </c>
      <c r="J86" s="118">
        <f>SUM('Debt Avalanche'!D84,'Debt Avalanche'!F84,'Debt Avalanche'!I84,'Debt Avalanche'!L84,'Debt Avalanche'!O84,'Debt Avalanche'!R84,'Debt Avalanche'!U84,'Debt Avalanche'!X84)</f>
        <v>0</v>
      </c>
      <c r="K86" s="84">
        <v>67</v>
      </c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</row>
    <row r="87" spans="1:33" x14ac:dyDescent="0.25">
      <c r="A87" s="91"/>
      <c r="B87" s="92"/>
      <c r="C87" s="93"/>
      <c r="D87" s="92"/>
      <c r="E87" s="93"/>
      <c r="F87" s="92"/>
      <c r="G87" s="93"/>
      <c r="H87" s="93"/>
      <c r="I87" s="83">
        <v>68</v>
      </c>
      <c r="J87" s="118">
        <f>SUM('Debt Avalanche'!D85,'Debt Avalanche'!F85,'Debt Avalanche'!I85,'Debt Avalanche'!L85,'Debt Avalanche'!O85,'Debt Avalanche'!R85,'Debt Avalanche'!U85,'Debt Avalanche'!X85)</f>
        <v>0</v>
      </c>
      <c r="K87" s="84">
        <v>68</v>
      </c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</row>
    <row r="88" spans="1:33" x14ac:dyDescent="0.25">
      <c r="A88" s="91"/>
      <c r="B88" s="92"/>
      <c r="C88" s="93"/>
      <c r="D88" s="92"/>
      <c r="E88" s="93"/>
      <c r="F88" s="92"/>
      <c r="G88" s="93"/>
      <c r="H88" s="93"/>
      <c r="I88" s="83">
        <v>69</v>
      </c>
      <c r="J88" s="118">
        <f>SUM('Debt Avalanche'!D86,'Debt Avalanche'!F86,'Debt Avalanche'!I86,'Debt Avalanche'!L86,'Debt Avalanche'!O86,'Debt Avalanche'!R86,'Debt Avalanche'!U86,'Debt Avalanche'!X86)</f>
        <v>0</v>
      </c>
      <c r="K88" s="84">
        <v>69</v>
      </c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</row>
    <row r="89" spans="1:33" x14ac:dyDescent="0.25">
      <c r="A89" s="91"/>
      <c r="B89" s="92"/>
      <c r="C89" s="93"/>
      <c r="D89" s="92"/>
      <c r="E89" s="93"/>
      <c r="F89" s="92"/>
      <c r="G89" s="93"/>
      <c r="H89" s="93"/>
      <c r="I89" s="83">
        <v>70</v>
      </c>
      <c r="J89" s="118">
        <f>SUM('Debt Avalanche'!D87,'Debt Avalanche'!F87,'Debt Avalanche'!I87,'Debt Avalanche'!L87,'Debt Avalanche'!O87,'Debt Avalanche'!R87,'Debt Avalanche'!U87,'Debt Avalanche'!X87)</f>
        <v>0</v>
      </c>
      <c r="K89" s="84">
        <v>70</v>
      </c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</row>
    <row r="90" spans="1:33" x14ac:dyDescent="0.25">
      <c r="A90" s="91"/>
      <c r="B90" s="92"/>
      <c r="C90" s="93"/>
      <c r="D90" s="92"/>
      <c r="E90" s="93"/>
      <c r="F90" s="92"/>
      <c r="G90" s="93"/>
      <c r="H90" s="93"/>
      <c r="I90" s="83">
        <v>71</v>
      </c>
      <c r="J90" s="118">
        <f>SUM('Debt Avalanche'!D88,'Debt Avalanche'!F88,'Debt Avalanche'!I88,'Debt Avalanche'!L88,'Debt Avalanche'!O88,'Debt Avalanche'!R88,'Debt Avalanche'!U88,'Debt Avalanche'!X88)</f>
        <v>0</v>
      </c>
      <c r="K90" s="84">
        <v>71</v>
      </c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</row>
    <row r="91" spans="1:33" x14ac:dyDescent="0.25">
      <c r="A91" s="91"/>
      <c r="B91" s="92"/>
      <c r="C91" s="93"/>
      <c r="D91" s="92"/>
      <c r="E91" s="93"/>
      <c r="F91" s="92"/>
      <c r="G91" s="93"/>
      <c r="H91" s="93"/>
      <c r="I91" s="83">
        <v>72</v>
      </c>
      <c r="J91" s="118">
        <f>SUM('Debt Avalanche'!D89,'Debt Avalanche'!F89,'Debt Avalanche'!I89,'Debt Avalanche'!L89,'Debt Avalanche'!O89,'Debt Avalanche'!R89,'Debt Avalanche'!U89,'Debt Avalanche'!X89)</f>
        <v>0</v>
      </c>
      <c r="K91" s="84">
        <v>72</v>
      </c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</row>
    <row r="92" spans="1:33" x14ac:dyDescent="0.25">
      <c r="A92" s="91"/>
      <c r="B92" s="92"/>
      <c r="C92" s="93"/>
      <c r="D92" s="92"/>
      <c r="E92" s="93"/>
      <c r="F92" s="92"/>
      <c r="G92" s="93"/>
      <c r="H92" s="93"/>
      <c r="I92" s="83">
        <v>73</v>
      </c>
      <c r="J92" s="118">
        <f>SUM('Debt Avalanche'!D90,'Debt Avalanche'!F90,'Debt Avalanche'!I90,'Debt Avalanche'!L90,'Debt Avalanche'!O90,'Debt Avalanche'!R90,'Debt Avalanche'!U90,'Debt Avalanche'!X90)</f>
        <v>0</v>
      </c>
      <c r="K92" s="84">
        <v>73</v>
      </c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</row>
    <row r="93" spans="1:33" x14ac:dyDescent="0.25">
      <c r="A93" s="91"/>
      <c r="B93" s="92"/>
      <c r="C93" s="93"/>
      <c r="D93" s="92"/>
      <c r="E93" s="93"/>
      <c r="F93" s="92"/>
      <c r="G93" s="93"/>
      <c r="H93" s="93"/>
      <c r="I93" s="83">
        <v>74</v>
      </c>
      <c r="J93" s="118">
        <f>SUM('Debt Avalanche'!D91,'Debt Avalanche'!F91,'Debt Avalanche'!I91,'Debt Avalanche'!L91,'Debt Avalanche'!O91,'Debt Avalanche'!R91,'Debt Avalanche'!U91,'Debt Avalanche'!X91)</f>
        <v>0</v>
      </c>
      <c r="K93" s="84">
        <v>74</v>
      </c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</row>
    <row r="94" spans="1:33" x14ac:dyDescent="0.25">
      <c r="A94" s="91"/>
      <c r="B94" s="92"/>
      <c r="C94" s="93"/>
      <c r="D94" s="92"/>
      <c r="E94" s="93"/>
      <c r="F94" s="92"/>
      <c r="G94" s="93"/>
      <c r="H94" s="93"/>
      <c r="I94" s="83">
        <v>75</v>
      </c>
      <c r="J94" s="118">
        <f>SUM('Debt Avalanche'!D92,'Debt Avalanche'!F92,'Debt Avalanche'!I92,'Debt Avalanche'!L92,'Debt Avalanche'!O92,'Debt Avalanche'!R92,'Debt Avalanche'!U92,'Debt Avalanche'!X92)</f>
        <v>0</v>
      </c>
      <c r="K94" s="84">
        <v>75</v>
      </c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</row>
    <row r="95" spans="1:33" x14ac:dyDescent="0.25">
      <c r="A95" s="91"/>
      <c r="B95" s="92"/>
      <c r="C95" s="93"/>
      <c r="D95" s="92"/>
      <c r="E95" s="93"/>
      <c r="F95" s="92"/>
      <c r="G95" s="93"/>
      <c r="H95" s="93"/>
      <c r="I95" s="83">
        <v>76</v>
      </c>
      <c r="J95" s="118">
        <f>SUM('Debt Avalanche'!D93,'Debt Avalanche'!F93,'Debt Avalanche'!I93,'Debt Avalanche'!L93,'Debt Avalanche'!O93,'Debt Avalanche'!R93,'Debt Avalanche'!U93,'Debt Avalanche'!X93)</f>
        <v>0</v>
      </c>
      <c r="K95" s="84">
        <v>76</v>
      </c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</row>
    <row r="96" spans="1:33" x14ac:dyDescent="0.25">
      <c r="A96" s="91"/>
      <c r="B96" s="92"/>
      <c r="C96" s="93"/>
      <c r="D96" s="92"/>
      <c r="E96" s="93"/>
      <c r="F96" s="92"/>
      <c r="G96" s="93"/>
      <c r="H96" s="93"/>
      <c r="I96" s="83">
        <v>77</v>
      </c>
      <c r="J96" s="118">
        <f>SUM('Debt Avalanche'!D94,'Debt Avalanche'!F94,'Debt Avalanche'!I94,'Debt Avalanche'!L94,'Debt Avalanche'!O94,'Debt Avalanche'!R94,'Debt Avalanche'!U94,'Debt Avalanche'!X94)</f>
        <v>0</v>
      </c>
      <c r="K96" s="84">
        <v>77</v>
      </c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</row>
    <row r="97" spans="1:33" x14ac:dyDescent="0.25">
      <c r="A97" s="91"/>
      <c r="B97" s="92"/>
      <c r="C97" s="93"/>
      <c r="D97" s="92"/>
      <c r="E97" s="93"/>
      <c r="F97" s="92"/>
      <c r="G97" s="93"/>
      <c r="H97" s="93"/>
      <c r="I97" s="83">
        <v>78</v>
      </c>
      <c r="J97" s="118">
        <f>SUM('Debt Avalanche'!D95,'Debt Avalanche'!F95,'Debt Avalanche'!I95,'Debt Avalanche'!L95,'Debt Avalanche'!O95,'Debt Avalanche'!R95,'Debt Avalanche'!U95,'Debt Avalanche'!X95)</f>
        <v>0</v>
      </c>
      <c r="K97" s="84">
        <v>78</v>
      </c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</row>
    <row r="98" spans="1:33" x14ac:dyDescent="0.25">
      <c r="A98" s="91"/>
      <c r="B98" s="92"/>
      <c r="C98" s="93"/>
      <c r="D98" s="92"/>
      <c r="E98" s="93"/>
      <c r="F98" s="92"/>
      <c r="G98" s="93"/>
      <c r="H98" s="93"/>
      <c r="I98" s="83">
        <v>79</v>
      </c>
      <c r="J98" s="118">
        <f>SUM('Debt Avalanche'!D96,'Debt Avalanche'!F96,'Debt Avalanche'!I96,'Debt Avalanche'!L96,'Debt Avalanche'!O96,'Debt Avalanche'!R96,'Debt Avalanche'!U96,'Debt Avalanche'!X96)</f>
        <v>0</v>
      </c>
      <c r="K98" s="84">
        <v>79</v>
      </c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</row>
    <row r="99" spans="1:33" x14ac:dyDescent="0.25">
      <c r="A99" s="91"/>
      <c r="B99" s="92"/>
      <c r="C99" s="93"/>
      <c r="D99" s="92"/>
      <c r="E99" s="93"/>
      <c r="F99" s="92"/>
      <c r="G99" s="93"/>
      <c r="H99" s="93"/>
      <c r="I99" s="83">
        <v>80</v>
      </c>
      <c r="J99" s="118">
        <f>SUM('Debt Avalanche'!D97,'Debt Avalanche'!F97,'Debt Avalanche'!I97,'Debt Avalanche'!L97,'Debt Avalanche'!O97,'Debt Avalanche'!R97,'Debt Avalanche'!U97,'Debt Avalanche'!X97)</f>
        <v>0</v>
      </c>
      <c r="K99" s="84">
        <v>80</v>
      </c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</row>
    <row r="100" spans="1:33" x14ac:dyDescent="0.25">
      <c r="A100" s="91"/>
      <c r="B100" s="92"/>
      <c r="C100" s="93"/>
      <c r="D100" s="92"/>
      <c r="E100" s="93"/>
      <c r="F100" s="92"/>
      <c r="G100" s="93"/>
      <c r="H100" s="93"/>
      <c r="I100" s="83">
        <v>81</v>
      </c>
      <c r="J100" s="118">
        <f>SUM('Debt Avalanche'!D98,'Debt Avalanche'!F98,'Debt Avalanche'!I98,'Debt Avalanche'!L98,'Debt Avalanche'!O98,'Debt Avalanche'!R98,'Debt Avalanche'!U98,'Debt Avalanche'!X98)</f>
        <v>0</v>
      </c>
      <c r="K100" s="84">
        <v>81</v>
      </c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</row>
    <row r="101" spans="1:33" x14ac:dyDescent="0.25">
      <c r="A101" s="91"/>
      <c r="B101" s="92"/>
      <c r="C101" s="93"/>
      <c r="D101" s="92"/>
      <c r="E101" s="93"/>
      <c r="F101" s="92"/>
      <c r="G101" s="93"/>
      <c r="H101" s="93"/>
      <c r="I101" s="83">
        <v>82</v>
      </c>
      <c r="J101" s="118">
        <f>SUM('Debt Avalanche'!D99,'Debt Avalanche'!F99,'Debt Avalanche'!I99,'Debt Avalanche'!L99,'Debt Avalanche'!O99,'Debt Avalanche'!R99,'Debt Avalanche'!U99,'Debt Avalanche'!X99)</f>
        <v>0</v>
      </c>
      <c r="K101" s="84">
        <v>82</v>
      </c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</row>
    <row r="102" spans="1:33" x14ac:dyDescent="0.25">
      <c r="A102" s="91"/>
      <c r="B102" s="92"/>
      <c r="C102" s="93"/>
      <c r="D102" s="92"/>
      <c r="E102" s="93"/>
      <c r="F102" s="92"/>
      <c r="G102" s="93"/>
      <c r="H102" s="93"/>
      <c r="I102" s="83">
        <v>83</v>
      </c>
      <c r="J102" s="118">
        <f>SUM('Debt Avalanche'!D100,'Debt Avalanche'!F100,'Debt Avalanche'!I100,'Debt Avalanche'!L100,'Debt Avalanche'!O100,'Debt Avalanche'!R100,'Debt Avalanche'!U100,'Debt Avalanche'!X100)</f>
        <v>0</v>
      </c>
      <c r="K102" s="84">
        <v>83</v>
      </c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</row>
    <row r="103" spans="1:33" x14ac:dyDescent="0.25">
      <c r="A103" s="91"/>
      <c r="B103" s="92"/>
      <c r="C103" s="93"/>
      <c r="D103" s="92"/>
      <c r="E103" s="93"/>
      <c r="F103" s="92"/>
      <c r="G103" s="93"/>
      <c r="H103" s="93"/>
      <c r="I103" s="83">
        <v>84</v>
      </c>
      <c r="J103" s="118">
        <f>SUM('Debt Avalanche'!D101,'Debt Avalanche'!F101,'Debt Avalanche'!I101,'Debt Avalanche'!L101,'Debt Avalanche'!O101,'Debt Avalanche'!R101,'Debt Avalanche'!U101,'Debt Avalanche'!X101)</f>
        <v>0</v>
      </c>
      <c r="K103" s="84">
        <v>84</v>
      </c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</row>
    <row r="104" spans="1:33" x14ac:dyDescent="0.25">
      <c r="A104" s="91"/>
      <c r="B104" s="92"/>
      <c r="C104" s="93"/>
      <c r="D104" s="92"/>
      <c r="E104" s="93"/>
      <c r="F104" s="92"/>
      <c r="G104" s="93"/>
      <c r="H104" s="93"/>
      <c r="I104" s="83">
        <v>85</v>
      </c>
      <c r="J104" s="118">
        <f>SUM('Debt Avalanche'!D102,'Debt Avalanche'!F102,'Debt Avalanche'!I102,'Debt Avalanche'!L102,'Debt Avalanche'!O102,'Debt Avalanche'!R102,'Debt Avalanche'!U102,'Debt Avalanche'!X102)</f>
        <v>0</v>
      </c>
      <c r="K104" s="84">
        <v>85</v>
      </c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</row>
    <row r="105" spans="1:33" x14ac:dyDescent="0.25">
      <c r="A105" s="91"/>
      <c r="B105" s="92"/>
      <c r="C105" s="93"/>
      <c r="D105" s="92"/>
      <c r="E105" s="93"/>
      <c r="F105" s="92"/>
      <c r="G105" s="93"/>
      <c r="H105" s="93"/>
      <c r="I105" s="83">
        <v>86</v>
      </c>
      <c r="J105" s="118">
        <f>SUM('Debt Avalanche'!D103,'Debt Avalanche'!F103,'Debt Avalanche'!I103,'Debt Avalanche'!L103,'Debt Avalanche'!O103,'Debt Avalanche'!R103,'Debt Avalanche'!U103,'Debt Avalanche'!X103)</f>
        <v>0</v>
      </c>
      <c r="K105" s="84">
        <v>86</v>
      </c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</row>
    <row r="106" spans="1:33" x14ac:dyDescent="0.25">
      <c r="A106" s="91"/>
      <c r="B106" s="92"/>
      <c r="C106" s="93"/>
      <c r="D106" s="92"/>
      <c r="E106" s="93"/>
      <c r="F106" s="92"/>
      <c r="G106" s="93"/>
      <c r="H106" s="93"/>
      <c r="I106" s="83">
        <v>87</v>
      </c>
      <c r="J106" s="118">
        <f>SUM('Debt Avalanche'!D104,'Debt Avalanche'!F104,'Debt Avalanche'!I104,'Debt Avalanche'!L104,'Debt Avalanche'!O104,'Debt Avalanche'!R104,'Debt Avalanche'!U104,'Debt Avalanche'!X104)</f>
        <v>0</v>
      </c>
      <c r="K106" s="84">
        <v>87</v>
      </c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</row>
    <row r="107" spans="1:33" x14ac:dyDescent="0.25">
      <c r="A107" s="91"/>
      <c r="B107" s="92"/>
      <c r="C107" s="93"/>
      <c r="D107" s="92"/>
      <c r="E107" s="93"/>
      <c r="F107" s="92"/>
      <c r="G107" s="93"/>
      <c r="H107" s="93"/>
      <c r="I107" s="83">
        <v>88</v>
      </c>
      <c r="J107" s="118">
        <f>SUM('Debt Avalanche'!D105,'Debt Avalanche'!F105,'Debt Avalanche'!I105,'Debt Avalanche'!L105,'Debt Avalanche'!O105,'Debt Avalanche'!R105,'Debt Avalanche'!U105,'Debt Avalanche'!X105)</f>
        <v>0</v>
      </c>
      <c r="K107" s="84">
        <v>88</v>
      </c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</row>
    <row r="108" spans="1:33" x14ac:dyDescent="0.25">
      <c r="A108" s="91"/>
      <c r="B108" s="92"/>
      <c r="C108" s="93"/>
      <c r="D108" s="92"/>
      <c r="E108" s="93"/>
      <c r="F108" s="92"/>
      <c r="G108" s="93"/>
      <c r="H108" s="93"/>
      <c r="I108" s="83">
        <v>89</v>
      </c>
      <c r="J108" s="118">
        <f>SUM('Debt Avalanche'!D106,'Debt Avalanche'!F106,'Debt Avalanche'!I106,'Debt Avalanche'!L106,'Debt Avalanche'!O106,'Debt Avalanche'!R106,'Debt Avalanche'!U106,'Debt Avalanche'!X106)</f>
        <v>0</v>
      </c>
      <c r="K108" s="84">
        <v>89</v>
      </c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</row>
    <row r="109" spans="1:33" x14ac:dyDescent="0.25">
      <c r="A109" s="91"/>
      <c r="B109" s="92"/>
      <c r="C109" s="93"/>
      <c r="D109" s="92"/>
      <c r="E109" s="93"/>
      <c r="F109" s="92"/>
      <c r="G109" s="93"/>
      <c r="H109" s="93"/>
      <c r="I109" s="83">
        <v>90</v>
      </c>
      <c r="J109" s="118">
        <f>SUM('Debt Avalanche'!D107,'Debt Avalanche'!F107,'Debt Avalanche'!I107,'Debt Avalanche'!L107,'Debt Avalanche'!O107,'Debt Avalanche'!R107,'Debt Avalanche'!U107,'Debt Avalanche'!X107)</f>
        <v>0</v>
      </c>
      <c r="K109" s="84">
        <v>90</v>
      </c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</row>
    <row r="110" spans="1:33" x14ac:dyDescent="0.25">
      <c r="A110" s="91"/>
      <c r="B110" s="92"/>
      <c r="C110" s="93"/>
      <c r="D110" s="92"/>
      <c r="E110" s="93"/>
      <c r="F110" s="92"/>
      <c r="G110" s="93"/>
      <c r="H110" s="93"/>
      <c r="I110" s="83">
        <v>91</v>
      </c>
      <c r="J110" s="118">
        <f>SUM('Debt Avalanche'!D108,'Debt Avalanche'!F108,'Debt Avalanche'!I108,'Debt Avalanche'!L108,'Debt Avalanche'!O108,'Debt Avalanche'!R108,'Debt Avalanche'!U108,'Debt Avalanche'!X108)</f>
        <v>0</v>
      </c>
      <c r="K110" s="84">
        <v>91</v>
      </c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</row>
    <row r="111" spans="1:33" x14ac:dyDescent="0.25">
      <c r="A111" s="91"/>
      <c r="B111" s="92"/>
      <c r="C111" s="93"/>
      <c r="D111" s="92"/>
      <c r="E111" s="93"/>
      <c r="F111" s="92"/>
      <c r="G111" s="93"/>
      <c r="H111" s="93"/>
      <c r="I111" s="83">
        <v>92</v>
      </c>
      <c r="J111" s="118">
        <f>SUM('Debt Avalanche'!D109,'Debt Avalanche'!F109,'Debt Avalanche'!I109,'Debt Avalanche'!L109,'Debt Avalanche'!O109,'Debt Avalanche'!R109,'Debt Avalanche'!U109,'Debt Avalanche'!X109)</f>
        <v>0</v>
      </c>
      <c r="K111" s="84">
        <v>92</v>
      </c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</row>
    <row r="112" spans="1:33" x14ac:dyDescent="0.25">
      <c r="A112" s="91"/>
      <c r="B112" s="92"/>
      <c r="C112" s="93"/>
      <c r="D112" s="92"/>
      <c r="E112" s="93"/>
      <c r="F112" s="92"/>
      <c r="G112" s="93"/>
      <c r="H112" s="93"/>
      <c r="I112" s="83">
        <v>93</v>
      </c>
      <c r="J112" s="118">
        <f>SUM('Debt Avalanche'!D110,'Debt Avalanche'!F110,'Debt Avalanche'!I110,'Debt Avalanche'!L110,'Debt Avalanche'!O110,'Debt Avalanche'!R110,'Debt Avalanche'!U110,'Debt Avalanche'!X110)</f>
        <v>0</v>
      </c>
      <c r="K112" s="84">
        <v>93</v>
      </c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</row>
    <row r="113" spans="1:33" x14ac:dyDescent="0.25">
      <c r="A113" s="91"/>
      <c r="B113" s="92"/>
      <c r="C113" s="93"/>
      <c r="D113" s="92"/>
      <c r="E113" s="93"/>
      <c r="F113" s="92"/>
      <c r="G113" s="93"/>
      <c r="H113" s="93"/>
      <c r="I113" s="83">
        <v>94</v>
      </c>
      <c r="J113" s="118">
        <f>SUM('Debt Avalanche'!D111,'Debt Avalanche'!F111,'Debt Avalanche'!I111,'Debt Avalanche'!L111,'Debt Avalanche'!O111,'Debt Avalanche'!R111,'Debt Avalanche'!U111,'Debt Avalanche'!X111)</f>
        <v>0</v>
      </c>
      <c r="K113" s="84">
        <v>94</v>
      </c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</row>
    <row r="114" spans="1:33" x14ac:dyDescent="0.25">
      <c r="A114" s="91"/>
      <c r="B114" s="92"/>
      <c r="C114" s="93"/>
      <c r="D114" s="92"/>
      <c r="E114" s="93"/>
      <c r="F114" s="92"/>
      <c r="G114" s="93"/>
      <c r="H114" s="93"/>
      <c r="I114" s="83">
        <v>95</v>
      </c>
      <c r="J114" s="118">
        <f>SUM('Debt Avalanche'!D112,'Debt Avalanche'!F112,'Debt Avalanche'!I112,'Debt Avalanche'!L112,'Debt Avalanche'!O112,'Debt Avalanche'!R112,'Debt Avalanche'!U112,'Debt Avalanche'!X112)</f>
        <v>0</v>
      </c>
      <c r="K114" s="84">
        <v>95</v>
      </c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</row>
    <row r="115" spans="1:33" x14ac:dyDescent="0.25">
      <c r="A115" s="91"/>
      <c r="B115" s="92"/>
      <c r="C115" s="93"/>
      <c r="D115" s="92"/>
      <c r="E115" s="93"/>
      <c r="F115" s="92"/>
      <c r="G115" s="93"/>
      <c r="H115" s="93"/>
      <c r="I115" s="83">
        <v>96</v>
      </c>
      <c r="J115" s="118">
        <f>SUM('Debt Avalanche'!D113,'Debt Avalanche'!F113,'Debt Avalanche'!I113,'Debt Avalanche'!L113,'Debt Avalanche'!O113,'Debt Avalanche'!R113,'Debt Avalanche'!U113,'Debt Avalanche'!X113)</f>
        <v>0</v>
      </c>
      <c r="K115" s="84">
        <v>96</v>
      </c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</row>
    <row r="116" spans="1:33" x14ac:dyDescent="0.25">
      <c r="A116" s="91"/>
      <c r="B116" s="92"/>
      <c r="C116" s="93"/>
      <c r="D116" s="92"/>
      <c r="E116" s="93"/>
      <c r="F116" s="92"/>
      <c r="G116" s="93"/>
      <c r="H116" s="93"/>
      <c r="I116" s="83">
        <v>97</v>
      </c>
      <c r="J116" s="118">
        <f>SUM('Debt Avalanche'!D114,'Debt Avalanche'!F114,'Debt Avalanche'!I114,'Debt Avalanche'!L114,'Debt Avalanche'!O114,'Debt Avalanche'!R114,'Debt Avalanche'!U114,'Debt Avalanche'!X114)</f>
        <v>0</v>
      </c>
      <c r="K116" s="84">
        <v>97</v>
      </c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</row>
    <row r="117" spans="1:33" x14ac:dyDescent="0.25">
      <c r="A117" s="91"/>
      <c r="B117" s="92"/>
      <c r="C117" s="93"/>
      <c r="D117" s="92"/>
      <c r="E117" s="93"/>
      <c r="F117" s="92"/>
      <c r="G117" s="93"/>
      <c r="H117" s="93"/>
      <c r="I117" s="83">
        <v>98</v>
      </c>
      <c r="J117" s="118">
        <f>SUM('Debt Avalanche'!D115,'Debt Avalanche'!F115,'Debt Avalanche'!I115,'Debt Avalanche'!L115,'Debt Avalanche'!O115,'Debt Avalanche'!R115,'Debt Avalanche'!U115,'Debt Avalanche'!X115)</f>
        <v>0</v>
      </c>
      <c r="K117" s="84">
        <v>98</v>
      </c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</row>
    <row r="118" spans="1:33" x14ac:dyDescent="0.25">
      <c r="A118" s="91"/>
      <c r="B118" s="92"/>
      <c r="C118" s="93"/>
      <c r="D118" s="92"/>
      <c r="E118" s="93"/>
      <c r="F118" s="92"/>
      <c r="G118" s="93"/>
      <c r="H118" s="93"/>
      <c r="I118" s="83">
        <v>99</v>
      </c>
      <c r="J118" s="118">
        <f>SUM('Debt Avalanche'!D116,'Debt Avalanche'!F116,'Debt Avalanche'!I116,'Debt Avalanche'!L116,'Debt Avalanche'!O116,'Debt Avalanche'!R116,'Debt Avalanche'!U116,'Debt Avalanche'!X116)</f>
        <v>0</v>
      </c>
      <c r="K118" s="84">
        <v>99</v>
      </c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</row>
    <row r="119" spans="1:33" x14ac:dyDescent="0.25">
      <c r="A119" s="91"/>
      <c r="B119" s="92"/>
      <c r="C119" s="93"/>
      <c r="D119" s="92"/>
      <c r="E119" s="93"/>
      <c r="F119" s="92"/>
      <c r="G119" s="93"/>
      <c r="H119" s="93"/>
      <c r="I119" s="83">
        <v>100</v>
      </c>
      <c r="J119" s="118">
        <f>SUM('Debt Avalanche'!D117,'Debt Avalanche'!F117,'Debt Avalanche'!I117,'Debt Avalanche'!L117,'Debt Avalanche'!O117,'Debt Avalanche'!R117,'Debt Avalanche'!U117,'Debt Avalanche'!X117)</f>
        <v>0</v>
      </c>
      <c r="K119" s="84">
        <v>100</v>
      </c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</row>
    <row r="120" spans="1:33" x14ac:dyDescent="0.25">
      <c r="A120" s="91"/>
      <c r="B120" s="92"/>
      <c r="C120" s="93"/>
      <c r="D120" s="92"/>
      <c r="E120" s="93"/>
      <c r="F120" s="92"/>
      <c r="G120" s="93"/>
      <c r="H120" s="93"/>
      <c r="I120" s="83">
        <v>101</v>
      </c>
      <c r="J120" s="118">
        <f>SUM('Debt Avalanche'!D118,'Debt Avalanche'!F118,'Debt Avalanche'!I118,'Debt Avalanche'!L118,'Debt Avalanche'!O118,'Debt Avalanche'!R118,'Debt Avalanche'!U118,'Debt Avalanche'!X118)</f>
        <v>0</v>
      </c>
      <c r="K120" s="84">
        <v>101</v>
      </c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</row>
    <row r="121" spans="1:33" x14ac:dyDescent="0.25">
      <c r="A121" s="91"/>
      <c r="B121" s="92"/>
      <c r="C121" s="93"/>
      <c r="D121" s="92"/>
      <c r="E121" s="93"/>
      <c r="F121" s="92"/>
      <c r="G121" s="93"/>
      <c r="H121" s="93"/>
      <c r="I121" s="83">
        <v>102</v>
      </c>
      <c r="J121" s="118">
        <f>SUM('Debt Avalanche'!D119,'Debt Avalanche'!F119,'Debt Avalanche'!I119,'Debt Avalanche'!L119,'Debt Avalanche'!O119,'Debt Avalanche'!R119,'Debt Avalanche'!U119,'Debt Avalanche'!X119)</f>
        <v>0</v>
      </c>
      <c r="K121" s="84">
        <v>102</v>
      </c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</row>
    <row r="122" spans="1:33" x14ac:dyDescent="0.25">
      <c r="A122" s="91"/>
      <c r="B122" s="92"/>
      <c r="C122" s="93"/>
      <c r="D122" s="92"/>
      <c r="E122" s="93"/>
      <c r="F122" s="92"/>
      <c r="G122" s="93"/>
      <c r="H122" s="93"/>
      <c r="I122" s="83">
        <v>103</v>
      </c>
      <c r="J122" s="118">
        <f>SUM('Debt Avalanche'!D120,'Debt Avalanche'!F120,'Debt Avalanche'!I120,'Debt Avalanche'!L120,'Debt Avalanche'!O120,'Debt Avalanche'!R120,'Debt Avalanche'!U120,'Debt Avalanche'!X120)</f>
        <v>0</v>
      </c>
      <c r="K122" s="84">
        <v>103</v>
      </c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</row>
    <row r="123" spans="1:33" x14ac:dyDescent="0.25">
      <c r="A123" s="91"/>
      <c r="B123" s="92"/>
      <c r="C123" s="93"/>
      <c r="D123" s="92"/>
      <c r="E123" s="93"/>
      <c r="F123" s="92"/>
      <c r="G123" s="93"/>
      <c r="H123" s="93"/>
      <c r="I123" s="83">
        <v>104</v>
      </c>
      <c r="J123" s="118">
        <f>SUM('Debt Avalanche'!D121,'Debt Avalanche'!F121,'Debt Avalanche'!I121,'Debt Avalanche'!L121,'Debt Avalanche'!O121,'Debt Avalanche'!R121,'Debt Avalanche'!U121,'Debt Avalanche'!X121)</f>
        <v>0</v>
      </c>
      <c r="K123" s="84">
        <v>104</v>
      </c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</row>
    <row r="124" spans="1:33" x14ac:dyDescent="0.25">
      <c r="A124" s="91"/>
      <c r="B124" s="92"/>
      <c r="C124" s="93"/>
      <c r="D124" s="92"/>
      <c r="E124" s="93"/>
      <c r="F124" s="92"/>
      <c r="G124" s="93"/>
      <c r="H124" s="93"/>
      <c r="I124" s="83">
        <v>105</v>
      </c>
      <c r="J124" s="118">
        <f>SUM('Debt Avalanche'!D122,'Debt Avalanche'!F122,'Debt Avalanche'!I122,'Debt Avalanche'!L122,'Debt Avalanche'!O122,'Debt Avalanche'!R122,'Debt Avalanche'!U122,'Debt Avalanche'!X122)</f>
        <v>0</v>
      </c>
      <c r="K124" s="84">
        <v>105</v>
      </c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</row>
    <row r="125" spans="1:33" x14ac:dyDescent="0.25">
      <c r="A125" s="91"/>
      <c r="B125" s="92"/>
      <c r="C125" s="93"/>
      <c r="D125" s="92"/>
      <c r="E125" s="93"/>
      <c r="F125" s="92"/>
      <c r="G125" s="93"/>
      <c r="H125" s="93"/>
      <c r="I125" s="83">
        <v>106</v>
      </c>
      <c r="J125" s="118">
        <f>SUM('Debt Avalanche'!D123,'Debt Avalanche'!F123,'Debt Avalanche'!I123,'Debt Avalanche'!L123,'Debt Avalanche'!O123,'Debt Avalanche'!R123,'Debt Avalanche'!U123,'Debt Avalanche'!X123)</f>
        <v>0</v>
      </c>
      <c r="K125" s="84">
        <v>106</v>
      </c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</row>
    <row r="126" spans="1:33" x14ac:dyDescent="0.25">
      <c r="A126" s="91"/>
      <c r="B126" s="92"/>
      <c r="C126" s="93"/>
      <c r="D126" s="92"/>
      <c r="E126" s="93"/>
      <c r="F126" s="92"/>
      <c r="G126" s="93"/>
      <c r="H126" s="93"/>
      <c r="I126" s="83">
        <v>107</v>
      </c>
      <c r="J126" s="118">
        <f>SUM('Debt Avalanche'!D124,'Debt Avalanche'!F124,'Debt Avalanche'!I124,'Debt Avalanche'!L124,'Debt Avalanche'!O124,'Debt Avalanche'!R124,'Debt Avalanche'!U124,'Debt Avalanche'!X124)</f>
        <v>0</v>
      </c>
      <c r="K126" s="84">
        <v>107</v>
      </c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</row>
    <row r="127" spans="1:33" x14ac:dyDescent="0.25">
      <c r="A127" s="91"/>
      <c r="B127" s="92"/>
      <c r="C127" s="93"/>
      <c r="D127" s="92"/>
      <c r="E127" s="93"/>
      <c r="F127" s="92"/>
      <c r="G127" s="93"/>
      <c r="H127" s="93"/>
      <c r="I127" s="83">
        <v>108</v>
      </c>
      <c r="J127" s="118">
        <f>SUM('Debt Avalanche'!D125,'Debt Avalanche'!F125,'Debt Avalanche'!I125,'Debt Avalanche'!L125,'Debt Avalanche'!O125,'Debt Avalanche'!R125,'Debt Avalanche'!U125,'Debt Avalanche'!X125)</f>
        <v>0</v>
      </c>
      <c r="K127" s="84">
        <v>108</v>
      </c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</row>
    <row r="128" spans="1:33" x14ac:dyDescent="0.25">
      <c r="A128" s="91"/>
      <c r="B128" s="92"/>
      <c r="C128" s="93"/>
      <c r="D128" s="92"/>
      <c r="E128" s="93"/>
      <c r="F128" s="92"/>
      <c r="G128" s="93"/>
      <c r="H128" s="93"/>
      <c r="I128" s="83">
        <v>109</v>
      </c>
      <c r="J128" s="118">
        <f>SUM('Debt Avalanche'!D126,'Debt Avalanche'!F126,'Debt Avalanche'!I126,'Debt Avalanche'!L126,'Debt Avalanche'!O126,'Debt Avalanche'!R126,'Debt Avalanche'!U126,'Debt Avalanche'!X126)</f>
        <v>0</v>
      </c>
      <c r="K128" s="84">
        <v>109</v>
      </c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</row>
    <row r="129" spans="1:33" x14ac:dyDescent="0.25">
      <c r="A129" s="91"/>
      <c r="B129" s="92"/>
      <c r="C129" s="93"/>
      <c r="D129" s="92"/>
      <c r="E129" s="93"/>
      <c r="F129" s="92"/>
      <c r="G129" s="93"/>
      <c r="H129" s="93"/>
      <c r="I129" s="83">
        <v>110</v>
      </c>
      <c r="J129" s="118">
        <f>SUM('Debt Avalanche'!D127,'Debt Avalanche'!F127,'Debt Avalanche'!I127,'Debt Avalanche'!L127,'Debt Avalanche'!O127,'Debt Avalanche'!R127,'Debt Avalanche'!U127,'Debt Avalanche'!X127)</f>
        <v>0</v>
      </c>
      <c r="K129" s="84">
        <v>110</v>
      </c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</row>
    <row r="130" spans="1:33" x14ac:dyDescent="0.25">
      <c r="A130" s="91"/>
      <c r="B130" s="92"/>
      <c r="C130" s="93"/>
      <c r="D130" s="92"/>
      <c r="E130" s="93"/>
      <c r="F130" s="92"/>
      <c r="G130" s="93"/>
      <c r="H130" s="93"/>
      <c r="I130" s="83">
        <v>111</v>
      </c>
      <c r="J130" s="118">
        <f>SUM('Debt Avalanche'!D128,'Debt Avalanche'!F128,'Debt Avalanche'!I128,'Debt Avalanche'!L128,'Debt Avalanche'!O128,'Debt Avalanche'!R128,'Debt Avalanche'!U128,'Debt Avalanche'!X128)</f>
        <v>0</v>
      </c>
      <c r="K130" s="84">
        <v>111</v>
      </c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</row>
    <row r="131" spans="1:33" x14ac:dyDescent="0.25">
      <c r="A131" s="91"/>
      <c r="B131" s="92"/>
      <c r="C131" s="93"/>
      <c r="D131" s="92"/>
      <c r="E131" s="93"/>
      <c r="F131" s="92"/>
      <c r="G131" s="93"/>
      <c r="H131" s="93"/>
      <c r="I131" s="83">
        <v>112</v>
      </c>
      <c r="J131" s="118">
        <f>SUM('Debt Avalanche'!D129,'Debt Avalanche'!F129,'Debt Avalanche'!I129,'Debt Avalanche'!L129,'Debt Avalanche'!O129,'Debt Avalanche'!R129,'Debt Avalanche'!U129,'Debt Avalanche'!X129)</f>
        <v>0</v>
      </c>
      <c r="K131" s="84">
        <v>112</v>
      </c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</row>
    <row r="132" spans="1:33" x14ac:dyDescent="0.25">
      <c r="A132" s="91"/>
      <c r="B132" s="92"/>
      <c r="C132" s="93"/>
      <c r="D132" s="92"/>
      <c r="E132" s="93"/>
      <c r="F132" s="92"/>
      <c r="G132" s="93"/>
      <c r="H132" s="93"/>
      <c r="I132" s="83">
        <v>113</v>
      </c>
      <c r="J132" s="118">
        <f>SUM('Debt Avalanche'!D130,'Debt Avalanche'!F130,'Debt Avalanche'!I130,'Debt Avalanche'!L130,'Debt Avalanche'!O130,'Debt Avalanche'!R130,'Debt Avalanche'!U130,'Debt Avalanche'!X130)</f>
        <v>0</v>
      </c>
      <c r="K132" s="84">
        <v>113</v>
      </c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</row>
    <row r="133" spans="1:33" x14ac:dyDescent="0.25">
      <c r="A133" s="91"/>
      <c r="B133" s="92"/>
      <c r="C133" s="93"/>
      <c r="D133" s="92"/>
      <c r="E133" s="93"/>
      <c r="F133" s="92"/>
      <c r="G133" s="93"/>
      <c r="H133" s="93"/>
      <c r="I133" s="83">
        <v>114</v>
      </c>
      <c r="J133" s="118">
        <f>SUM('Debt Avalanche'!D131,'Debt Avalanche'!F131,'Debt Avalanche'!I131,'Debt Avalanche'!L131,'Debt Avalanche'!O131,'Debt Avalanche'!R131,'Debt Avalanche'!U131,'Debt Avalanche'!X131)</f>
        <v>0</v>
      </c>
      <c r="K133" s="84">
        <v>114</v>
      </c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</row>
    <row r="134" spans="1:33" x14ac:dyDescent="0.25">
      <c r="A134" s="91"/>
      <c r="B134" s="92"/>
      <c r="C134" s="93"/>
      <c r="D134" s="92"/>
      <c r="E134" s="93"/>
      <c r="F134" s="92"/>
      <c r="G134" s="93"/>
      <c r="H134" s="93"/>
      <c r="I134" s="83">
        <v>115</v>
      </c>
      <c r="J134" s="118">
        <f>SUM('Debt Avalanche'!D132,'Debt Avalanche'!F132,'Debt Avalanche'!I132,'Debt Avalanche'!L132,'Debt Avalanche'!O132,'Debt Avalanche'!R132,'Debt Avalanche'!U132,'Debt Avalanche'!X132)</f>
        <v>0</v>
      </c>
      <c r="K134" s="84">
        <v>115</v>
      </c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</row>
    <row r="135" spans="1:33" x14ac:dyDescent="0.25">
      <c r="A135" s="91"/>
      <c r="B135" s="92"/>
      <c r="C135" s="93"/>
      <c r="D135" s="92"/>
      <c r="E135" s="93"/>
      <c r="F135" s="92"/>
      <c r="G135" s="93"/>
      <c r="H135" s="93"/>
      <c r="I135" s="83">
        <v>116</v>
      </c>
      <c r="J135" s="118">
        <f>SUM('Debt Avalanche'!D133,'Debt Avalanche'!F133,'Debt Avalanche'!I133,'Debt Avalanche'!L133,'Debt Avalanche'!O133,'Debt Avalanche'!R133,'Debt Avalanche'!U133,'Debt Avalanche'!X133)</f>
        <v>0</v>
      </c>
      <c r="K135" s="84">
        <v>116</v>
      </c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</row>
    <row r="136" spans="1:33" x14ac:dyDescent="0.25">
      <c r="A136" s="91"/>
      <c r="B136" s="92"/>
      <c r="C136" s="93"/>
      <c r="D136" s="92"/>
      <c r="E136" s="93"/>
      <c r="F136" s="92"/>
      <c r="G136" s="93"/>
      <c r="H136" s="93"/>
      <c r="I136" s="83">
        <v>117</v>
      </c>
      <c r="J136" s="118">
        <f>SUM('Debt Avalanche'!D134,'Debt Avalanche'!F134,'Debt Avalanche'!I134,'Debt Avalanche'!L134,'Debt Avalanche'!O134,'Debt Avalanche'!R134,'Debt Avalanche'!U134,'Debt Avalanche'!X134)</f>
        <v>0</v>
      </c>
      <c r="K136" s="84">
        <v>117</v>
      </c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</row>
    <row r="137" spans="1:33" x14ac:dyDescent="0.25">
      <c r="A137" s="91"/>
      <c r="B137" s="92"/>
      <c r="C137" s="93"/>
      <c r="D137" s="92"/>
      <c r="E137" s="93"/>
      <c r="F137" s="92"/>
      <c r="G137" s="93"/>
      <c r="H137" s="93"/>
      <c r="I137" s="83">
        <v>118</v>
      </c>
      <c r="J137" s="118">
        <f>SUM('Debt Avalanche'!D135,'Debt Avalanche'!F135,'Debt Avalanche'!I135,'Debt Avalanche'!L135,'Debt Avalanche'!O135,'Debt Avalanche'!R135,'Debt Avalanche'!U135,'Debt Avalanche'!X135)</f>
        <v>0</v>
      </c>
      <c r="K137" s="84">
        <v>118</v>
      </c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</row>
    <row r="138" spans="1:33" x14ac:dyDescent="0.25">
      <c r="A138" s="91"/>
      <c r="B138" s="92"/>
      <c r="C138" s="93"/>
      <c r="D138" s="92"/>
      <c r="E138" s="93"/>
      <c r="F138" s="92"/>
      <c r="G138" s="93"/>
      <c r="H138" s="93"/>
      <c r="I138" s="83">
        <v>119</v>
      </c>
      <c r="J138" s="118">
        <f>SUM('Debt Avalanche'!D136,'Debt Avalanche'!F136,'Debt Avalanche'!I136,'Debt Avalanche'!L136,'Debt Avalanche'!O136,'Debt Avalanche'!R136,'Debt Avalanche'!U136,'Debt Avalanche'!X136)</f>
        <v>0</v>
      </c>
      <c r="K138" s="84">
        <v>119</v>
      </c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</row>
    <row r="139" spans="1:33" x14ac:dyDescent="0.25">
      <c r="A139" s="91"/>
      <c r="B139" s="92"/>
      <c r="C139" s="93"/>
      <c r="D139" s="92"/>
      <c r="E139" s="93"/>
      <c r="F139" s="92"/>
      <c r="G139" s="93"/>
      <c r="H139" s="93"/>
      <c r="I139" s="83">
        <v>120</v>
      </c>
      <c r="J139" s="118">
        <f>SUM('Debt Avalanche'!D137,'Debt Avalanche'!F137,'Debt Avalanche'!I137,'Debt Avalanche'!L137,'Debt Avalanche'!O137,'Debt Avalanche'!R137,'Debt Avalanche'!U137,'Debt Avalanche'!X137)</f>
        <v>0</v>
      </c>
      <c r="K139" s="84">
        <v>120</v>
      </c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1:33" x14ac:dyDescent="0.25">
      <c r="A140" s="91"/>
      <c r="B140" s="92"/>
      <c r="C140" s="93"/>
      <c r="D140" s="92"/>
      <c r="E140" s="93"/>
      <c r="F140" s="92"/>
      <c r="G140" s="93"/>
      <c r="H140" s="93"/>
      <c r="I140" s="83"/>
      <c r="J140" s="83"/>
      <c r="K140" s="84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1:33" x14ac:dyDescent="0.25">
      <c r="A141" s="91"/>
      <c r="B141" s="92"/>
      <c r="C141" s="93"/>
      <c r="D141" s="92"/>
      <c r="E141" s="93"/>
      <c r="F141" s="92"/>
      <c r="G141" s="93"/>
      <c r="H141" s="93"/>
      <c r="I141" s="83"/>
      <c r="J141" s="83"/>
      <c r="K141" s="84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1:33" x14ac:dyDescent="0.25">
      <c r="A142" s="91"/>
      <c r="B142" s="92"/>
      <c r="C142" s="93"/>
      <c r="D142" s="92"/>
      <c r="E142" s="93"/>
      <c r="F142" s="92"/>
      <c r="G142" s="93"/>
      <c r="H142" s="93"/>
      <c r="I142" s="83"/>
      <c r="J142" s="83"/>
      <c r="K142" s="84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1:33" x14ac:dyDescent="0.25">
      <c r="A143" s="91"/>
      <c r="B143" s="92"/>
      <c r="C143" s="93"/>
      <c r="D143" s="92"/>
      <c r="E143" s="93"/>
      <c r="F143" s="92"/>
      <c r="G143" s="93"/>
      <c r="H143" s="93"/>
      <c r="I143" s="83"/>
      <c r="J143" s="83"/>
      <c r="K143" s="84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1:33" x14ac:dyDescent="0.25">
      <c r="A144" s="91"/>
      <c r="B144" s="92"/>
      <c r="C144" s="93"/>
      <c r="D144" s="92"/>
      <c r="E144" s="93"/>
      <c r="F144" s="92"/>
      <c r="G144" s="93"/>
      <c r="H144" s="93"/>
      <c r="I144" s="83"/>
      <c r="J144" s="83"/>
      <c r="K144" s="84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1:33" x14ac:dyDescent="0.25">
      <c r="A145" s="91"/>
      <c r="B145" s="92"/>
      <c r="C145" s="93"/>
      <c r="D145" s="92"/>
      <c r="E145" s="93"/>
      <c r="F145" s="92"/>
      <c r="G145" s="93"/>
      <c r="H145" s="93"/>
      <c r="I145" s="92"/>
      <c r="J145" s="92"/>
      <c r="K145" s="95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1:33" x14ac:dyDescent="0.25">
      <c r="A146" s="91"/>
      <c r="B146" s="92"/>
      <c r="C146" s="93"/>
      <c r="D146" s="92"/>
      <c r="E146" s="93"/>
      <c r="F146" s="92"/>
      <c r="G146" s="93"/>
      <c r="H146" s="93"/>
      <c r="I146" s="92"/>
      <c r="J146" s="92"/>
      <c r="K146" s="95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1:33" x14ac:dyDescent="0.25">
      <c r="A147" s="91"/>
      <c r="B147" s="92"/>
      <c r="C147" s="93"/>
      <c r="D147" s="92"/>
      <c r="E147" s="93"/>
      <c r="F147" s="92"/>
      <c r="G147" s="93"/>
      <c r="H147" s="93"/>
      <c r="I147" s="92"/>
      <c r="J147" s="92"/>
      <c r="K147" s="95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1:33" x14ac:dyDescent="0.25">
      <c r="A148" s="91"/>
      <c r="B148" s="92"/>
      <c r="C148" s="93"/>
      <c r="D148" s="92"/>
      <c r="E148" s="93"/>
      <c r="F148" s="92"/>
      <c r="G148" s="93"/>
      <c r="H148" s="93"/>
      <c r="I148" s="92"/>
      <c r="J148" s="92"/>
      <c r="K148" s="95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1:33" x14ac:dyDescent="0.25">
      <c r="A149" s="91"/>
      <c r="B149" s="92"/>
      <c r="C149" s="93"/>
      <c r="D149" s="92"/>
      <c r="E149" s="93"/>
      <c r="F149" s="92"/>
      <c r="G149" s="93"/>
      <c r="H149" s="93"/>
      <c r="I149" s="92"/>
      <c r="J149" s="92"/>
      <c r="K149" s="95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1:33" x14ac:dyDescent="0.25">
      <c r="A150" s="91"/>
      <c r="B150" s="92"/>
      <c r="C150" s="93"/>
      <c r="D150" s="92"/>
      <c r="E150" s="93"/>
      <c r="F150" s="92"/>
      <c r="G150" s="93"/>
      <c r="H150" s="93"/>
      <c r="I150" s="92"/>
      <c r="J150" s="92"/>
      <c r="K150" s="95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1:33" x14ac:dyDescent="0.25">
      <c r="A151" s="91"/>
      <c r="B151" s="92"/>
      <c r="C151" s="93"/>
      <c r="D151" s="92"/>
      <c r="E151" s="93"/>
      <c r="F151" s="92"/>
      <c r="G151" s="93"/>
      <c r="H151" s="93"/>
      <c r="I151" s="92"/>
      <c r="J151" s="92"/>
      <c r="K151" s="95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1:33" x14ac:dyDescent="0.25">
      <c r="A152" s="91"/>
      <c r="B152" s="92"/>
      <c r="C152" s="93"/>
      <c r="D152" s="92"/>
      <c r="E152" s="93"/>
      <c r="F152" s="92"/>
      <c r="G152" s="93"/>
      <c r="H152" s="93"/>
      <c r="I152" s="92"/>
      <c r="J152" s="92"/>
      <c r="K152" s="95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1:33" x14ac:dyDescent="0.25">
      <c r="A153" s="91"/>
      <c r="B153" s="92"/>
      <c r="C153" s="93"/>
      <c r="D153" s="92"/>
      <c r="E153" s="93"/>
      <c r="F153" s="92"/>
      <c r="G153" s="93"/>
      <c r="H153" s="93"/>
      <c r="I153" s="92"/>
      <c r="J153" s="92"/>
      <c r="K153" s="95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1:33" x14ac:dyDescent="0.25">
      <c r="A154" s="91"/>
      <c r="B154" s="92"/>
      <c r="C154" s="93"/>
      <c r="D154" s="92"/>
      <c r="E154" s="93"/>
      <c r="F154" s="92"/>
      <c r="G154" s="93"/>
      <c r="H154" s="93"/>
      <c r="I154" s="92"/>
      <c r="J154" s="92"/>
      <c r="K154" s="95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1:33" x14ac:dyDescent="0.25">
      <c r="A155" s="91"/>
      <c r="B155" s="92"/>
      <c r="C155" s="93"/>
      <c r="D155" s="92"/>
      <c r="E155" s="93"/>
      <c r="F155" s="92"/>
      <c r="G155" s="93"/>
      <c r="H155" s="93"/>
      <c r="I155" s="92"/>
      <c r="J155" s="92"/>
      <c r="K155" s="95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1:33" x14ac:dyDescent="0.25">
      <c r="A156" s="91"/>
      <c r="B156" s="92"/>
      <c r="C156" s="93"/>
      <c r="D156" s="92"/>
      <c r="E156" s="93"/>
      <c r="F156" s="92"/>
      <c r="G156" s="93"/>
      <c r="H156" s="93"/>
      <c r="I156" s="92"/>
      <c r="J156" s="92"/>
      <c r="K156" s="95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1:33" x14ac:dyDescent="0.25">
      <c r="A157" s="91"/>
      <c r="B157" s="92"/>
      <c r="C157" s="93"/>
      <c r="D157" s="92"/>
      <c r="E157" s="93"/>
      <c r="F157" s="92"/>
      <c r="G157" s="93"/>
      <c r="H157" s="93"/>
      <c r="I157" s="92"/>
      <c r="J157" s="92"/>
      <c r="K157" s="95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1:33" x14ac:dyDescent="0.25">
      <c r="A158" s="91"/>
      <c r="B158" s="92"/>
      <c r="C158" s="93"/>
      <c r="D158" s="92"/>
      <c r="E158" s="93"/>
      <c r="F158" s="92"/>
      <c r="G158" s="93"/>
      <c r="H158" s="93"/>
      <c r="I158" s="92"/>
      <c r="J158" s="92"/>
      <c r="K158" s="95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1:33" x14ac:dyDescent="0.25">
      <c r="A159" s="91"/>
      <c r="B159" s="92"/>
      <c r="C159" s="93"/>
      <c r="D159" s="92"/>
      <c r="E159" s="93"/>
      <c r="F159" s="92"/>
      <c r="G159" s="93"/>
      <c r="H159" s="93"/>
      <c r="I159" s="92"/>
      <c r="J159" s="92"/>
      <c r="K159" s="95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1:33" x14ac:dyDescent="0.25">
      <c r="A160" s="91"/>
      <c r="B160" s="92"/>
      <c r="C160" s="93"/>
      <c r="D160" s="92"/>
      <c r="E160" s="93"/>
      <c r="F160" s="92"/>
      <c r="G160" s="93"/>
      <c r="H160" s="93"/>
      <c r="I160" s="92"/>
      <c r="J160" s="92"/>
      <c r="K160" s="95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  <row r="161" spans="1:33" x14ac:dyDescent="0.25">
      <c r="A161" s="91"/>
      <c r="B161" s="92"/>
      <c r="C161" s="93"/>
      <c r="D161" s="92"/>
      <c r="E161" s="93"/>
      <c r="F161" s="92"/>
      <c r="G161" s="93"/>
      <c r="H161" s="93"/>
      <c r="I161" s="92"/>
      <c r="J161" s="92"/>
      <c r="K161" s="95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</row>
    <row r="162" spans="1:33" x14ac:dyDescent="0.25">
      <c r="A162" s="91"/>
      <c r="B162" s="92"/>
      <c r="C162" s="93"/>
      <c r="D162" s="92"/>
      <c r="E162" s="93"/>
      <c r="F162" s="92"/>
      <c r="G162" s="93"/>
      <c r="H162" s="93"/>
      <c r="I162" s="92"/>
      <c r="J162" s="92"/>
      <c r="K162" s="95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</row>
    <row r="163" spans="1:33" x14ac:dyDescent="0.25">
      <c r="A163" s="91"/>
      <c r="B163" s="92"/>
      <c r="C163" s="93"/>
      <c r="D163" s="92"/>
      <c r="E163" s="93"/>
      <c r="F163" s="92"/>
      <c r="G163" s="93"/>
      <c r="H163" s="93"/>
      <c r="I163" s="92"/>
      <c r="J163" s="92"/>
      <c r="K163" s="95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</row>
    <row r="164" spans="1:33" x14ac:dyDescent="0.25">
      <c r="A164" s="91"/>
      <c r="B164" s="92"/>
      <c r="C164" s="93"/>
      <c r="D164" s="92"/>
      <c r="E164" s="93"/>
      <c r="F164" s="92"/>
      <c r="G164" s="93"/>
      <c r="H164" s="93"/>
      <c r="I164" s="92"/>
      <c r="J164" s="92"/>
      <c r="K164" s="95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</row>
    <row r="165" spans="1:33" x14ac:dyDescent="0.25">
      <c r="A165" s="91"/>
      <c r="B165" s="92"/>
      <c r="C165" s="93"/>
      <c r="D165" s="92"/>
      <c r="E165" s="93"/>
      <c r="F165" s="92"/>
      <c r="G165" s="93"/>
      <c r="H165" s="93"/>
      <c r="I165" s="92"/>
      <c r="J165" s="92"/>
      <c r="K165" s="95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</row>
    <row r="166" spans="1:33" x14ac:dyDescent="0.25">
      <c r="A166" s="91"/>
      <c r="B166" s="92"/>
      <c r="C166" s="93"/>
      <c r="D166" s="92"/>
      <c r="E166" s="93"/>
      <c r="F166" s="92"/>
      <c r="G166" s="93"/>
      <c r="H166" s="93"/>
      <c r="I166" s="92"/>
      <c r="J166" s="92"/>
      <c r="K166" s="95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</row>
    <row r="167" spans="1:33" x14ac:dyDescent="0.25">
      <c r="A167" s="91"/>
      <c r="B167" s="92"/>
      <c r="C167" s="93"/>
      <c r="D167" s="92"/>
      <c r="E167" s="93"/>
      <c r="F167" s="92"/>
      <c r="G167" s="93"/>
      <c r="H167" s="93"/>
      <c r="I167" s="92"/>
      <c r="J167" s="92"/>
      <c r="K167" s="95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</row>
    <row r="168" spans="1:33" x14ac:dyDescent="0.25">
      <c r="A168" s="91"/>
      <c r="B168" s="92"/>
      <c r="C168" s="93"/>
      <c r="D168" s="92"/>
      <c r="E168" s="93"/>
      <c r="F168" s="92"/>
      <c r="G168" s="93"/>
      <c r="H168" s="93"/>
      <c r="I168" s="92"/>
      <c r="J168" s="92"/>
      <c r="K168" s="95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</row>
    <row r="169" spans="1:33" x14ac:dyDescent="0.25">
      <c r="A169" s="91"/>
      <c r="B169" s="92"/>
      <c r="C169" s="93"/>
      <c r="D169" s="92"/>
      <c r="E169" s="93"/>
      <c r="F169" s="92"/>
      <c r="G169" s="93"/>
      <c r="H169" s="93"/>
      <c r="I169" s="92"/>
      <c r="J169" s="92"/>
      <c r="K169" s="95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</row>
    <row r="170" spans="1:33" x14ac:dyDescent="0.25">
      <c r="A170" s="91"/>
      <c r="B170" s="92"/>
      <c r="C170" s="93"/>
      <c r="D170" s="92"/>
      <c r="E170" s="93"/>
      <c r="F170" s="92"/>
      <c r="G170" s="93"/>
      <c r="H170" s="93"/>
      <c r="I170" s="92"/>
      <c r="J170" s="92"/>
      <c r="K170" s="95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</row>
    <row r="171" spans="1:33" x14ac:dyDescent="0.25">
      <c r="A171" s="91"/>
      <c r="B171" s="92"/>
      <c r="C171" s="93"/>
      <c r="D171" s="92"/>
      <c r="E171" s="93"/>
      <c r="F171" s="92"/>
      <c r="G171" s="93"/>
      <c r="H171" s="93"/>
      <c r="I171" s="92"/>
      <c r="J171" s="92"/>
      <c r="K171" s="95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</row>
    <row r="172" spans="1:33" x14ac:dyDescent="0.25">
      <c r="A172" s="91"/>
      <c r="B172" s="92"/>
      <c r="C172" s="93"/>
      <c r="D172" s="92"/>
      <c r="E172" s="93"/>
      <c r="F172" s="92"/>
      <c r="G172" s="93"/>
      <c r="H172" s="93"/>
      <c r="I172" s="92"/>
      <c r="J172" s="92"/>
      <c r="K172" s="95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</row>
    <row r="173" spans="1:33" x14ac:dyDescent="0.25">
      <c r="A173" s="91"/>
      <c r="B173" s="92"/>
      <c r="C173" s="93"/>
      <c r="D173" s="92"/>
      <c r="E173" s="93"/>
      <c r="F173" s="92"/>
      <c r="G173" s="93"/>
      <c r="H173" s="93"/>
      <c r="I173" s="92"/>
      <c r="J173" s="92"/>
      <c r="K173" s="95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</row>
    <row r="174" spans="1:33" x14ac:dyDescent="0.25">
      <c r="A174" s="91"/>
      <c r="B174" s="92"/>
      <c r="C174" s="93"/>
      <c r="D174" s="92"/>
      <c r="E174" s="93"/>
      <c r="F174" s="92"/>
      <c r="G174" s="93"/>
      <c r="H174" s="93"/>
      <c r="I174" s="92"/>
      <c r="J174" s="92"/>
      <c r="K174" s="95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</row>
    <row r="175" spans="1:33" x14ac:dyDescent="0.25">
      <c r="A175" s="91"/>
      <c r="B175" s="92"/>
      <c r="C175" s="93"/>
      <c r="D175" s="92"/>
      <c r="E175" s="93"/>
      <c r="F175" s="92"/>
      <c r="G175" s="93"/>
      <c r="H175" s="93"/>
      <c r="I175" s="92"/>
      <c r="J175" s="92"/>
      <c r="K175" s="95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</row>
    <row r="176" spans="1:33" x14ac:dyDescent="0.25">
      <c r="A176" s="91"/>
      <c r="B176" s="92"/>
      <c r="C176" s="93"/>
      <c r="D176" s="92"/>
      <c r="E176" s="93"/>
      <c r="F176" s="92"/>
      <c r="G176" s="93"/>
      <c r="H176" s="93"/>
      <c r="I176" s="92"/>
      <c r="J176" s="92"/>
      <c r="K176" s="95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</row>
    <row r="177" spans="1:33" x14ac:dyDescent="0.25">
      <c r="A177" s="91"/>
      <c r="B177" s="92"/>
      <c r="C177" s="93"/>
      <c r="D177" s="92"/>
      <c r="E177" s="93"/>
      <c r="F177" s="92"/>
      <c r="G177" s="93"/>
      <c r="H177" s="93"/>
      <c r="I177" s="92"/>
      <c r="J177" s="92"/>
      <c r="K177" s="95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</row>
    <row r="178" spans="1:33" x14ac:dyDescent="0.25">
      <c r="A178" s="91"/>
      <c r="B178" s="92"/>
      <c r="C178" s="93"/>
      <c r="D178" s="92"/>
      <c r="E178" s="93"/>
      <c r="F178" s="92"/>
      <c r="G178" s="93"/>
      <c r="H178" s="93"/>
      <c r="I178" s="92"/>
      <c r="J178" s="92"/>
      <c r="K178" s="95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</row>
    <row r="179" spans="1:33" x14ac:dyDescent="0.25">
      <c r="A179" s="91"/>
      <c r="B179" s="92"/>
      <c r="C179" s="93"/>
      <c r="D179" s="92"/>
      <c r="E179" s="93"/>
      <c r="F179" s="92"/>
      <c r="G179" s="93"/>
      <c r="H179" s="93"/>
      <c r="I179" s="92"/>
      <c r="J179" s="92"/>
      <c r="K179" s="95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</row>
    <row r="180" spans="1:33" x14ac:dyDescent="0.25">
      <c r="A180" s="91"/>
      <c r="B180" s="92"/>
      <c r="C180" s="93"/>
      <c r="D180" s="92"/>
      <c r="E180" s="93"/>
      <c r="F180" s="92"/>
      <c r="G180" s="93"/>
      <c r="H180" s="93"/>
      <c r="I180" s="92"/>
      <c r="J180" s="92"/>
      <c r="K180" s="95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</row>
    <row r="181" spans="1:33" x14ac:dyDescent="0.25">
      <c r="A181" s="91"/>
      <c r="B181" s="92"/>
      <c r="C181" s="93"/>
      <c r="D181" s="92"/>
      <c r="E181" s="93"/>
      <c r="F181" s="92"/>
      <c r="G181" s="93"/>
      <c r="H181" s="93"/>
      <c r="I181" s="92"/>
      <c r="J181" s="92"/>
      <c r="K181" s="95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</row>
    <row r="182" spans="1:33" x14ac:dyDescent="0.25">
      <c r="A182" s="91"/>
      <c r="B182" s="92"/>
      <c r="C182" s="93"/>
      <c r="D182" s="92"/>
      <c r="E182" s="93"/>
      <c r="F182" s="92"/>
      <c r="G182" s="93"/>
      <c r="H182" s="93"/>
      <c r="I182" s="92"/>
      <c r="J182" s="92"/>
      <c r="K182" s="95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</row>
    <row r="183" spans="1:33" x14ac:dyDescent="0.25">
      <c r="A183" s="91"/>
      <c r="B183" s="92"/>
      <c r="C183" s="93"/>
      <c r="D183" s="92"/>
      <c r="E183" s="93"/>
      <c r="F183" s="92"/>
      <c r="G183" s="93"/>
      <c r="H183" s="93"/>
      <c r="I183" s="92"/>
      <c r="J183" s="92"/>
      <c r="K183" s="95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</row>
    <row r="184" spans="1:33" x14ac:dyDescent="0.25">
      <c r="A184" s="91"/>
      <c r="B184" s="92"/>
      <c r="C184" s="93"/>
      <c r="D184" s="92"/>
      <c r="E184" s="93"/>
      <c r="F184" s="92"/>
      <c r="G184" s="93"/>
      <c r="H184" s="93"/>
      <c r="I184" s="92"/>
      <c r="J184" s="92"/>
      <c r="K184" s="95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</row>
    <row r="185" spans="1:33" x14ac:dyDescent="0.25">
      <c r="A185" s="91"/>
      <c r="B185" s="92"/>
      <c r="C185" s="93"/>
      <c r="D185" s="92"/>
      <c r="E185" s="93"/>
      <c r="F185" s="92"/>
      <c r="G185" s="93"/>
      <c r="H185" s="93"/>
      <c r="I185" s="92"/>
      <c r="J185" s="92"/>
      <c r="K185" s="95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</row>
    <row r="186" spans="1:33" x14ac:dyDescent="0.25">
      <c r="A186" s="91"/>
      <c r="B186" s="92"/>
      <c r="C186" s="93"/>
      <c r="D186" s="92"/>
      <c r="E186" s="93"/>
      <c r="F186" s="92"/>
      <c r="G186" s="93"/>
      <c r="H186" s="93"/>
      <c r="I186" s="92"/>
      <c r="J186" s="92"/>
      <c r="K186" s="95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</row>
    <row r="187" spans="1:33" x14ac:dyDescent="0.25">
      <c r="A187" s="91"/>
      <c r="B187" s="92"/>
      <c r="C187" s="93"/>
      <c r="D187" s="92"/>
      <c r="E187" s="93"/>
      <c r="F187" s="92"/>
      <c r="G187" s="93"/>
      <c r="H187" s="93"/>
      <c r="I187" s="92"/>
      <c r="J187" s="92"/>
      <c r="K187" s="95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</row>
    <row r="188" spans="1:33" x14ac:dyDescent="0.25">
      <c r="A188" s="91"/>
      <c r="B188" s="92"/>
      <c r="C188" s="93"/>
      <c r="D188" s="92"/>
      <c r="E188" s="93"/>
      <c r="F188" s="92"/>
      <c r="G188" s="93"/>
      <c r="H188" s="93"/>
      <c r="I188" s="92"/>
      <c r="J188" s="92"/>
      <c r="K188" s="95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</row>
    <row r="189" spans="1:33" x14ac:dyDescent="0.25">
      <c r="A189" s="91"/>
      <c r="B189" s="92"/>
      <c r="C189" s="93"/>
      <c r="D189" s="92"/>
      <c r="E189" s="93"/>
      <c r="F189" s="92"/>
      <c r="G189" s="93"/>
      <c r="H189" s="93"/>
      <c r="I189" s="92"/>
      <c r="J189" s="92"/>
      <c r="K189" s="95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</row>
    <row r="190" spans="1:33" x14ac:dyDescent="0.25">
      <c r="A190" s="91"/>
      <c r="B190" s="92"/>
      <c r="C190" s="93"/>
      <c r="D190" s="92"/>
      <c r="E190" s="93"/>
      <c r="F190" s="92"/>
      <c r="G190" s="93"/>
      <c r="H190" s="93"/>
      <c r="I190" s="92"/>
      <c r="J190" s="92"/>
      <c r="K190" s="95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</row>
    <row r="191" spans="1:33" x14ac:dyDescent="0.25">
      <c r="A191" s="91"/>
      <c r="B191" s="92"/>
      <c r="C191" s="93"/>
      <c r="D191" s="92"/>
      <c r="E191" s="93"/>
      <c r="F191" s="92"/>
      <c r="G191" s="93"/>
      <c r="H191" s="93"/>
      <c r="I191" s="92"/>
      <c r="J191" s="92"/>
      <c r="K191" s="95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</row>
    <row r="192" spans="1:33" x14ac:dyDescent="0.25">
      <c r="A192" s="91"/>
      <c r="B192" s="92"/>
      <c r="C192" s="93"/>
      <c r="D192" s="92"/>
      <c r="E192" s="93"/>
      <c r="F192" s="92"/>
      <c r="G192" s="93"/>
      <c r="H192" s="93"/>
      <c r="I192" s="92"/>
      <c r="J192" s="92"/>
      <c r="K192" s="95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</row>
    <row r="193" spans="1:33" x14ac:dyDescent="0.25">
      <c r="A193" s="91"/>
      <c r="B193" s="92"/>
      <c r="C193" s="93"/>
      <c r="D193" s="92"/>
      <c r="E193" s="93"/>
      <c r="F193" s="92"/>
      <c r="G193" s="93"/>
      <c r="H193" s="93"/>
      <c r="I193" s="92"/>
      <c r="J193" s="92"/>
      <c r="K193" s="95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</row>
    <row r="194" spans="1:33" x14ac:dyDescent="0.25">
      <c r="A194" s="91"/>
      <c r="B194" s="92"/>
      <c r="C194" s="93"/>
      <c r="D194" s="92"/>
      <c r="E194" s="93"/>
      <c r="F194" s="92"/>
      <c r="G194" s="93"/>
      <c r="H194" s="93"/>
      <c r="I194" s="92"/>
      <c r="J194" s="92"/>
      <c r="K194" s="95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</row>
    <row r="195" spans="1:33" x14ac:dyDescent="0.25">
      <c r="A195" s="91"/>
      <c r="B195" s="92"/>
      <c r="C195" s="93"/>
      <c r="D195" s="92"/>
      <c r="E195" s="93"/>
      <c r="F195" s="92"/>
      <c r="G195" s="93"/>
      <c r="H195" s="93"/>
      <c r="I195" s="92"/>
      <c r="J195" s="92"/>
      <c r="K195" s="95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</row>
    <row r="196" spans="1:33" x14ac:dyDescent="0.25">
      <c r="A196" s="91"/>
      <c r="B196" s="92"/>
      <c r="C196" s="93"/>
      <c r="D196" s="92"/>
      <c r="E196" s="93"/>
      <c r="F196" s="92"/>
      <c r="G196" s="93"/>
      <c r="H196" s="93"/>
      <c r="I196" s="92"/>
      <c r="J196" s="92"/>
      <c r="K196" s="95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</row>
    <row r="197" spans="1:33" x14ac:dyDescent="0.25">
      <c r="A197" s="91"/>
      <c r="B197" s="92"/>
      <c r="C197" s="93"/>
      <c r="D197" s="92"/>
      <c r="E197" s="93"/>
      <c r="F197" s="92"/>
      <c r="G197" s="93"/>
      <c r="H197" s="93"/>
      <c r="I197" s="92"/>
      <c r="J197" s="92"/>
      <c r="K197" s="95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</row>
    <row r="198" spans="1:33" x14ac:dyDescent="0.25">
      <c r="A198" s="91"/>
      <c r="B198" s="92"/>
      <c r="C198" s="93"/>
      <c r="D198" s="92"/>
      <c r="E198" s="93"/>
      <c r="F198" s="92"/>
      <c r="G198" s="93"/>
      <c r="H198" s="93"/>
      <c r="I198" s="92"/>
      <c r="J198" s="92"/>
      <c r="K198" s="95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</row>
    <row r="199" spans="1:33" x14ac:dyDescent="0.25">
      <c r="A199" s="91"/>
      <c r="B199" s="92"/>
      <c r="C199" s="93"/>
      <c r="D199" s="92"/>
      <c r="E199" s="93"/>
      <c r="F199" s="92"/>
      <c r="G199" s="93"/>
      <c r="H199" s="93"/>
      <c r="I199" s="92"/>
      <c r="J199" s="92"/>
      <c r="K199" s="95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</row>
    <row r="200" spans="1:33" x14ac:dyDescent="0.25">
      <c r="A200" s="91"/>
      <c r="B200" s="92"/>
      <c r="C200" s="93"/>
      <c r="D200" s="92"/>
      <c r="E200" s="93"/>
      <c r="F200" s="92"/>
      <c r="G200" s="93"/>
      <c r="H200" s="93"/>
      <c r="I200" s="92"/>
      <c r="J200" s="92"/>
      <c r="K200" s="95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</row>
    <row r="201" spans="1:33" x14ac:dyDescent="0.25">
      <c r="A201" s="91"/>
      <c r="B201" s="92"/>
      <c r="C201" s="93"/>
      <c r="D201" s="92"/>
      <c r="E201" s="93"/>
      <c r="F201" s="92"/>
      <c r="G201" s="93"/>
      <c r="H201" s="93"/>
      <c r="I201" s="92"/>
      <c r="J201" s="92"/>
      <c r="K201" s="95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</row>
    <row r="202" spans="1:33" x14ac:dyDescent="0.25">
      <c r="A202" s="91"/>
      <c r="B202" s="92"/>
      <c r="C202" s="93"/>
      <c r="D202" s="92"/>
      <c r="E202" s="93"/>
      <c r="F202" s="92"/>
      <c r="G202" s="93"/>
      <c r="H202" s="93"/>
      <c r="I202" s="92"/>
      <c r="J202" s="92"/>
      <c r="K202" s="95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</row>
    <row r="203" spans="1:33" x14ac:dyDescent="0.25">
      <c r="A203" s="91"/>
      <c r="B203" s="92"/>
      <c r="C203" s="93"/>
      <c r="D203" s="92"/>
      <c r="E203" s="93"/>
      <c r="F203" s="92"/>
      <c r="G203" s="93"/>
      <c r="H203" s="93"/>
      <c r="I203" s="92"/>
      <c r="J203" s="92"/>
      <c r="K203" s="95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</row>
    <row r="204" spans="1:33" x14ac:dyDescent="0.25">
      <c r="A204" s="91"/>
      <c r="B204" s="92"/>
      <c r="C204" s="93"/>
      <c r="D204" s="92"/>
      <c r="E204" s="93"/>
      <c r="F204" s="92"/>
      <c r="G204" s="93"/>
      <c r="H204" s="93"/>
      <c r="I204" s="92"/>
      <c r="J204" s="92"/>
      <c r="K204" s="95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</row>
    <row r="205" spans="1:33" x14ac:dyDescent="0.25">
      <c r="A205" s="91"/>
      <c r="B205" s="92"/>
      <c r="C205" s="93"/>
      <c r="D205" s="92"/>
      <c r="E205" s="93"/>
      <c r="F205" s="92"/>
      <c r="G205" s="93"/>
      <c r="H205" s="93"/>
      <c r="I205" s="92"/>
      <c r="J205" s="92"/>
      <c r="K205" s="95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</row>
    <row r="206" spans="1:33" x14ac:dyDescent="0.25">
      <c r="A206" s="91"/>
      <c r="B206" s="92"/>
      <c r="C206" s="93"/>
      <c r="D206" s="92"/>
      <c r="E206" s="93"/>
      <c r="F206" s="92"/>
      <c r="G206" s="93"/>
      <c r="H206" s="93"/>
      <c r="I206" s="92"/>
      <c r="J206" s="92"/>
      <c r="K206" s="95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</row>
    <row r="207" spans="1:33" x14ac:dyDescent="0.25">
      <c r="A207" s="91"/>
      <c r="B207" s="92"/>
      <c r="C207" s="93"/>
      <c r="D207" s="92"/>
      <c r="E207" s="93"/>
      <c r="F207" s="92"/>
      <c r="G207" s="93"/>
      <c r="H207" s="93"/>
      <c r="I207" s="92"/>
      <c r="J207" s="92"/>
      <c r="K207" s="95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</row>
    <row r="208" spans="1:33" x14ac:dyDescent="0.25">
      <c r="A208" s="91"/>
      <c r="B208" s="92"/>
      <c r="C208" s="93"/>
      <c r="D208" s="92"/>
      <c r="E208" s="93"/>
      <c r="F208" s="92"/>
      <c r="G208" s="93"/>
      <c r="H208" s="93"/>
      <c r="I208" s="92"/>
      <c r="J208" s="92"/>
      <c r="K208" s="95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</row>
    <row r="209" spans="1:33" x14ac:dyDescent="0.25">
      <c r="A209" s="91"/>
      <c r="B209" s="92"/>
      <c r="C209" s="93"/>
      <c r="D209" s="92"/>
      <c r="E209" s="93"/>
      <c r="F209" s="92"/>
      <c r="G209" s="93"/>
      <c r="H209" s="93"/>
      <c r="I209" s="92"/>
      <c r="J209" s="92"/>
      <c r="K209" s="95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</row>
    <row r="210" spans="1:33" x14ac:dyDescent="0.25">
      <c r="A210" s="91"/>
      <c r="B210" s="92"/>
      <c r="C210" s="93"/>
      <c r="D210" s="92"/>
      <c r="E210" s="93"/>
      <c r="F210" s="92"/>
      <c r="G210" s="93"/>
      <c r="H210" s="93"/>
      <c r="I210" s="92"/>
      <c r="J210" s="92"/>
      <c r="K210" s="95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</row>
    <row r="211" spans="1:33" x14ac:dyDescent="0.25">
      <c r="A211" s="91"/>
      <c r="B211" s="92"/>
      <c r="C211" s="93"/>
      <c r="D211" s="92"/>
      <c r="E211" s="93"/>
      <c r="F211" s="92"/>
      <c r="G211" s="93"/>
      <c r="H211" s="93"/>
      <c r="I211" s="92"/>
      <c r="J211" s="92"/>
      <c r="K211" s="95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</row>
    <row r="212" spans="1:33" x14ac:dyDescent="0.25">
      <c r="A212" s="91"/>
      <c r="B212" s="92"/>
      <c r="C212" s="93"/>
      <c r="D212" s="92"/>
      <c r="E212" s="93"/>
      <c r="F212" s="92"/>
      <c r="G212" s="93"/>
      <c r="H212" s="93"/>
      <c r="I212" s="92"/>
      <c r="J212" s="92"/>
      <c r="K212" s="95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</row>
    <row r="213" spans="1:33" x14ac:dyDescent="0.25">
      <c r="A213" s="91"/>
      <c r="B213" s="92"/>
      <c r="C213" s="93"/>
      <c r="D213" s="92"/>
      <c r="E213" s="93"/>
      <c r="F213" s="92"/>
      <c r="G213" s="93"/>
      <c r="H213" s="93"/>
      <c r="I213" s="92"/>
      <c r="J213" s="92"/>
      <c r="K213" s="95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</row>
    <row r="214" spans="1:33" x14ac:dyDescent="0.25">
      <c r="A214" s="91"/>
      <c r="B214" s="92"/>
      <c r="C214" s="93"/>
      <c r="D214" s="92"/>
      <c r="E214" s="93"/>
      <c r="F214" s="92"/>
      <c r="G214" s="93"/>
      <c r="H214" s="93"/>
      <c r="I214" s="92"/>
      <c r="J214" s="92"/>
      <c r="K214" s="95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</row>
    <row r="215" spans="1:33" x14ac:dyDescent="0.25">
      <c r="A215" s="91"/>
      <c r="B215" s="92"/>
      <c r="C215" s="93"/>
      <c r="D215" s="92"/>
      <c r="E215" s="93"/>
      <c r="F215" s="92"/>
      <c r="G215" s="93"/>
      <c r="H215" s="93"/>
      <c r="I215" s="92"/>
      <c r="J215" s="92"/>
      <c r="K215" s="95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</row>
    <row r="216" spans="1:33" x14ac:dyDescent="0.25">
      <c r="A216" s="91"/>
      <c r="B216" s="92"/>
      <c r="C216" s="93"/>
      <c r="D216" s="92"/>
      <c r="E216" s="93"/>
      <c r="F216" s="92"/>
      <c r="G216" s="93"/>
      <c r="H216" s="93"/>
      <c r="I216" s="92"/>
      <c r="J216" s="92"/>
      <c r="K216" s="95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</row>
    <row r="217" spans="1:33" x14ac:dyDescent="0.25">
      <c r="A217" s="91"/>
      <c r="B217" s="92"/>
      <c r="C217" s="93"/>
      <c r="D217" s="92"/>
      <c r="E217" s="93"/>
      <c r="F217" s="92"/>
      <c r="G217" s="93"/>
      <c r="H217" s="93"/>
      <c r="I217" s="92"/>
      <c r="J217" s="92"/>
      <c r="K217" s="95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</row>
    <row r="218" spans="1:33" x14ac:dyDescent="0.25">
      <c r="A218" s="91"/>
      <c r="B218" s="92"/>
      <c r="C218" s="93"/>
      <c r="D218" s="92"/>
      <c r="E218" s="93"/>
      <c r="F218" s="92"/>
      <c r="G218" s="93"/>
      <c r="H218" s="93"/>
      <c r="I218" s="92"/>
      <c r="J218" s="92"/>
      <c r="K218" s="95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</row>
    <row r="219" spans="1:33" x14ac:dyDescent="0.25">
      <c r="A219" s="91"/>
      <c r="B219" s="92"/>
      <c r="C219" s="93"/>
      <c r="D219" s="92"/>
      <c r="E219" s="93"/>
      <c r="F219" s="92"/>
      <c r="G219" s="93"/>
      <c r="H219" s="93"/>
      <c r="I219" s="92"/>
      <c r="J219" s="92"/>
      <c r="K219" s="95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</row>
    <row r="220" spans="1:33" x14ac:dyDescent="0.25">
      <c r="A220" s="91"/>
      <c r="B220" s="92"/>
      <c r="C220" s="93"/>
      <c r="D220" s="92"/>
      <c r="E220" s="93"/>
      <c r="F220" s="92"/>
      <c r="G220" s="93"/>
      <c r="H220" s="93"/>
      <c r="I220" s="92"/>
      <c r="J220" s="92"/>
      <c r="K220" s="95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</row>
    <row r="221" spans="1:33" x14ac:dyDescent="0.25">
      <c r="A221" s="91"/>
      <c r="B221" s="92"/>
      <c r="C221" s="93"/>
      <c r="D221" s="92"/>
      <c r="E221" s="93"/>
      <c r="F221" s="92"/>
      <c r="G221" s="93"/>
      <c r="H221" s="93"/>
      <c r="I221" s="92"/>
      <c r="J221" s="92"/>
      <c r="K221" s="95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</row>
    <row r="222" spans="1:33" x14ac:dyDescent="0.25">
      <c r="A222" s="91"/>
      <c r="B222" s="92"/>
      <c r="C222" s="93"/>
      <c r="D222" s="92"/>
      <c r="E222" s="93"/>
      <c r="F222" s="92"/>
      <c r="G222" s="93"/>
      <c r="H222" s="93"/>
      <c r="I222" s="92"/>
      <c r="J222" s="92"/>
      <c r="K222" s="95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</row>
    <row r="223" spans="1:33" x14ac:dyDescent="0.25">
      <c r="A223" s="91"/>
      <c r="B223" s="92"/>
      <c r="C223" s="93"/>
      <c r="D223" s="92"/>
      <c r="E223" s="93"/>
      <c r="F223" s="92"/>
      <c r="G223" s="93"/>
      <c r="H223" s="93"/>
      <c r="I223" s="92"/>
      <c r="J223" s="92"/>
      <c r="K223" s="95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</row>
    <row r="224" spans="1:33" x14ac:dyDescent="0.25">
      <c r="A224" s="91"/>
      <c r="B224" s="92"/>
      <c r="C224" s="93"/>
      <c r="D224" s="92"/>
      <c r="E224" s="93"/>
      <c r="F224" s="92"/>
      <c r="G224" s="93"/>
      <c r="H224" s="93"/>
      <c r="I224" s="92"/>
      <c r="J224" s="92"/>
      <c r="K224" s="95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</row>
    <row r="225" spans="1:33" x14ac:dyDescent="0.25">
      <c r="A225" s="91"/>
      <c r="B225" s="92"/>
      <c r="C225" s="93"/>
      <c r="D225" s="92"/>
      <c r="E225" s="93"/>
      <c r="F225" s="92"/>
      <c r="G225" s="93"/>
      <c r="H225" s="93"/>
      <c r="I225" s="92"/>
      <c r="J225" s="92"/>
      <c r="K225" s="95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</row>
    <row r="226" spans="1:33" x14ac:dyDescent="0.25">
      <c r="A226" s="91"/>
      <c r="B226" s="92"/>
      <c r="C226" s="93"/>
      <c r="D226" s="92"/>
      <c r="E226" s="93"/>
      <c r="F226" s="92"/>
      <c r="G226" s="93"/>
      <c r="H226" s="93"/>
      <c r="I226" s="92"/>
      <c r="J226" s="92"/>
      <c r="K226" s="95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</row>
    <row r="227" spans="1:33" x14ac:dyDescent="0.25">
      <c r="A227" s="91"/>
      <c r="B227" s="92"/>
      <c r="C227" s="93"/>
      <c r="D227" s="92"/>
      <c r="E227" s="93"/>
      <c r="F227" s="92"/>
      <c r="G227" s="93"/>
      <c r="H227" s="93"/>
      <c r="I227" s="92"/>
      <c r="J227" s="92"/>
      <c r="K227" s="95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</row>
    <row r="228" spans="1:33" x14ac:dyDescent="0.25">
      <c r="A228" s="91"/>
      <c r="B228" s="92"/>
      <c r="C228" s="93"/>
      <c r="D228" s="92"/>
      <c r="E228" s="93"/>
      <c r="F228" s="92"/>
      <c r="G228" s="93"/>
      <c r="H228" s="93"/>
      <c r="I228" s="92"/>
      <c r="J228" s="92"/>
      <c r="K228" s="95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</row>
    <row r="229" spans="1:33" x14ac:dyDescent="0.25">
      <c r="A229" s="91"/>
      <c r="B229" s="92"/>
      <c r="C229" s="93"/>
      <c r="D229" s="92"/>
      <c r="E229" s="93"/>
      <c r="F229" s="92"/>
      <c r="G229" s="93"/>
      <c r="H229" s="93"/>
      <c r="I229" s="92"/>
      <c r="J229" s="92"/>
      <c r="K229" s="95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</row>
    <row r="230" spans="1:33" x14ac:dyDescent="0.25">
      <c r="A230" s="91"/>
      <c r="B230" s="92"/>
      <c r="C230" s="93"/>
      <c r="D230" s="92"/>
      <c r="E230" s="93"/>
      <c r="F230" s="92"/>
      <c r="G230" s="93"/>
      <c r="H230" s="93"/>
      <c r="I230" s="92"/>
      <c r="J230" s="92"/>
      <c r="K230" s="95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</row>
    <row r="231" spans="1:33" x14ac:dyDescent="0.25">
      <c r="A231" s="91"/>
      <c r="B231" s="92"/>
      <c r="C231" s="93"/>
      <c r="D231" s="92"/>
      <c r="E231" s="93"/>
      <c r="F231" s="92"/>
      <c r="G231" s="93"/>
      <c r="H231" s="93"/>
      <c r="I231" s="92"/>
      <c r="J231" s="92"/>
      <c r="K231" s="95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</row>
    <row r="232" spans="1:33" x14ac:dyDescent="0.25">
      <c r="A232" s="91"/>
      <c r="B232" s="92"/>
      <c r="C232" s="93"/>
      <c r="D232" s="92"/>
      <c r="E232" s="93"/>
      <c r="F232" s="92"/>
      <c r="G232" s="93"/>
      <c r="H232" s="93"/>
      <c r="I232" s="92"/>
      <c r="J232" s="92"/>
      <c r="K232" s="95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</row>
    <row r="233" spans="1:33" x14ac:dyDescent="0.25">
      <c r="A233" s="91"/>
      <c r="B233" s="92"/>
      <c r="C233" s="93"/>
      <c r="D233" s="92"/>
      <c r="E233" s="93"/>
      <c r="F233" s="92"/>
      <c r="G233" s="93"/>
      <c r="H233" s="93"/>
      <c r="I233" s="92"/>
      <c r="J233" s="92"/>
      <c r="K233" s="95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</row>
    <row r="234" spans="1:33" x14ac:dyDescent="0.25">
      <c r="A234" s="91"/>
      <c r="B234" s="92"/>
      <c r="C234" s="93"/>
      <c r="D234" s="92"/>
      <c r="E234" s="93"/>
      <c r="F234" s="92"/>
      <c r="G234" s="93"/>
      <c r="H234" s="93"/>
      <c r="I234" s="92"/>
      <c r="J234" s="92"/>
      <c r="K234" s="95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</row>
    <row r="235" spans="1:33" x14ac:dyDescent="0.25">
      <c r="A235" s="91"/>
      <c r="B235" s="92"/>
      <c r="C235" s="93"/>
      <c r="D235" s="92"/>
      <c r="E235" s="93"/>
      <c r="F235" s="92"/>
      <c r="G235" s="93"/>
      <c r="H235" s="93"/>
      <c r="I235" s="92"/>
      <c r="J235" s="92"/>
      <c r="K235" s="95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</row>
    <row r="236" spans="1:33" x14ac:dyDescent="0.25">
      <c r="A236" s="91"/>
      <c r="B236" s="92"/>
      <c r="C236" s="93"/>
      <c r="D236" s="92"/>
      <c r="E236" s="93"/>
      <c r="F236" s="92"/>
      <c r="G236" s="93"/>
      <c r="H236" s="93"/>
      <c r="I236" s="92"/>
      <c r="J236" s="92"/>
      <c r="K236" s="95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</row>
    <row r="237" spans="1:33" x14ac:dyDescent="0.25">
      <c r="A237" s="91"/>
      <c r="B237" s="92"/>
      <c r="C237" s="93"/>
      <c r="D237" s="92"/>
      <c r="E237" s="93"/>
      <c r="F237" s="92"/>
      <c r="G237" s="93"/>
      <c r="H237" s="93"/>
      <c r="I237" s="92"/>
      <c r="J237" s="92"/>
      <c r="K237" s="95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</row>
    <row r="238" spans="1:33" x14ac:dyDescent="0.25">
      <c r="A238" s="91"/>
      <c r="B238" s="92"/>
      <c r="C238" s="93"/>
      <c r="D238" s="92"/>
      <c r="E238" s="93"/>
      <c r="F238" s="92"/>
      <c r="G238" s="93"/>
      <c r="H238" s="93"/>
      <c r="I238" s="92"/>
      <c r="J238" s="92"/>
      <c r="K238" s="95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</row>
    <row r="239" spans="1:33" x14ac:dyDescent="0.25">
      <c r="A239" s="91"/>
      <c r="B239" s="92"/>
      <c r="C239" s="93"/>
      <c r="D239" s="92"/>
      <c r="E239" s="93"/>
      <c r="F239" s="92"/>
      <c r="G239" s="93"/>
      <c r="H239" s="93"/>
      <c r="I239" s="92"/>
      <c r="J239" s="92"/>
      <c r="K239" s="95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</row>
    <row r="240" spans="1:33" x14ac:dyDescent="0.25">
      <c r="A240" s="91"/>
      <c r="B240" s="92"/>
      <c r="C240" s="93"/>
      <c r="D240" s="92"/>
      <c r="E240" s="93"/>
      <c r="F240" s="92"/>
      <c r="G240" s="93"/>
      <c r="H240" s="93"/>
      <c r="I240" s="92"/>
      <c r="J240" s="92"/>
      <c r="K240" s="95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</row>
    <row r="241" spans="1:33" x14ac:dyDescent="0.25">
      <c r="A241" s="91"/>
      <c r="B241" s="92"/>
      <c r="C241" s="93"/>
      <c r="D241" s="92"/>
      <c r="E241" s="93"/>
      <c r="F241" s="92"/>
      <c r="G241" s="93"/>
      <c r="H241" s="93"/>
      <c r="I241" s="92"/>
      <c r="J241" s="92"/>
      <c r="K241" s="95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</row>
    <row r="242" spans="1:33" x14ac:dyDescent="0.25">
      <c r="A242" s="91"/>
      <c r="B242" s="92"/>
      <c r="C242" s="93"/>
      <c r="D242" s="92"/>
      <c r="E242" s="93"/>
      <c r="F242" s="92"/>
      <c r="G242" s="93"/>
      <c r="H242" s="93"/>
      <c r="I242" s="92"/>
      <c r="J242" s="92"/>
      <c r="K242" s="95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</row>
    <row r="243" spans="1:33" x14ac:dyDescent="0.25">
      <c r="A243" s="91"/>
      <c r="B243" s="92"/>
      <c r="C243" s="93"/>
      <c r="D243" s="92"/>
      <c r="E243" s="93"/>
      <c r="F243" s="92"/>
      <c r="G243" s="93"/>
      <c r="H243" s="93"/>
      <c r="I243" s="92"/>
      <c r="J243" s="92"/>
      <c r="K243" s="95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</row>
    <row r="244" spans="1:33" x14ac:dyDescent="0.25">
      <c r="A244" s="91"/>
      <c r="B244" s="92"/>
      <c r="C244" s="93"/>
      <c r="D244" s="92"/>
      <c r="E244" s="93"/>
      <c r="F244" s="92"/>
      <c r="G244" s="93"/>
      <c r="H244" s="93"/>
      <c r="I244" s="92"/>
      <c r="J244" s="92"/>
      <c r="K244" s="95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</row>
    <row r="245" spans="1:33" x14ac:dyDescent="0.25">
      <c r="A245" s="91"/>
      <c r="B245" s="92"/>
      <c r="C245" s="93"/>
      <c r="D245" s="92"/>
      <c r="E245" s="93"/>
      <c r="F245" s="92"/>
      <c r="G245" s="93"/>
      <c r="H245" s="93"/>
      <c r="I245" s="92"/>
      <c r="J245" s="92"/>
      <c r="K245" s="95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</row>
    <row r="246" spans="1:33" x14ac:dyDescent="0.25">
      <c r="A246" s="91"/>
      <c r="B246" s="92"/>
      <c r="C246" s="93"/>
      <c r="D246" s="92"/>
      <c r="E246" s="93"/>
      <c r="F246" s="92"/>
      <c r="G246" s="93"/>
      <c r="H246" s="93"/>
      <c r="I246" s="92"/>
      <c r="J246" s="92"/>
      <c r="K246" s="95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</row>
    <row r="247" spans="1:33" x14ac:dyDescent="0.25">
      <c r="A247" s="91"/>
      <c r="B247" s="92"/>
      <c r="C247" s="93"/>
      <c r="D247" s="92"/>
      <c r="E247" s="93"/>
      <c r="F247" s="92"/>
      <c r="G247" s="93"/>
      <c r="H247" s="93"/>
      <c r="I247" s="92"/>
      <c r="J247" s="92"/>
      <c r="K247" s="95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</row>
    <row r="248" spans="1:33" x14ac:dyDescent="0.25">
      <c r="A248" s="91"/>
      <c r="B248" s="92"/>
      <c r="C248" s="93"/>
      <c r="D248" s="92"/>
      <c r="E248" s="93"/>
      <c r="F248" s="92"/>
      <c r="G248" s="93"/>
      <c r="H248" s="93"/>
      <c r="I248" s="92"/>
      <c r="J248" s="92"/>
      <c r="K248" s="95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</row>
    <row r="249" spans="1:33" x14ac:dyDescent="0.25">
      <c r="A249" s="91"/>
      <c r="B249" s="92"/>
      <c r="C249" s="93"/>
      <c r="D249" s="92"/>
      <c r="E249" s="93"/>
      <c r="F249" s="92"/>
      <c r="G249" s="93"/>
      <c r="H249" s="93"/>
      <c r="I249" s="92"/>
      <c r="J249" s="92"/>
      <c r="K249" s="95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</row>
    <row r="250" spans="1:33" x14ac:dyDescent="0.25">
      <c r="A250" s="91"/>
      <c r="B250" s="92"/>
      <c r="C250" s="93"/>
      <c r="D250" s="92"/>
      <c r="E250" s="93"/>
      <c r="F250" s="92"/>
      <c r="G250" s="93"/>
      <c r="H250" s="93"/>
      <c r="I250" s="92"/>
      <c r="J250" s="92"/>
      <c r="K250" s="95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</row>
    <row r="251" spans="1:33" x14ac:dyDescent="0.25">
      <c r="A251" s="91"/>
      <c r="B251" s="92"/>
      <c r="C251" s="93"/>
      <c r="D251" s="92"/>
      <c r="E251" s="93"/>
      <c r="F251" s="92"/>
      <c r="G251" s="93"/>
      <c r="H251" s="93"/>
      <c r="I251" s="92"/>
      <c r="J251" s="92"/>
      <c r="K251" s="95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</row>
    <row r="252" spans="1:33" x14ac:dyDescent="0.25">
      <c r="A252" s="91"/>
      <c r="B252" s="92"/>
      <c r="C252" s="93"/>
      <c r="D252" s="92"/>
      <c r="E252" s="93"/>
      <c r="F252" s="92"/>
      <c r="G252" s="93"/>
      <c r="H252" s="93"/>
      <c r="I252" s="92"/>
      <c r="J252" s="92"/>
      <c r="K252" s="95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</row>
    <row r="253" spans="1:33" x14ac:dyDescent="0.25">
      <c r="A253" s="91"/>
      <c r="B253" s="92"/>
      <c r="C253" s="93"/>
      <c r="D253" s="92"/>
      <c r="E253" s="93"/>
      <c r="F253" s="92"/>
      <c r="G253" s="93"/>
      <c r="H253" s="93"/>
      <c r="I253" s="92"/>
      <c r="J253" s="92"/>
      <c r="K253" s="95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</row>
    <row r="254" spans="1:33" x14ac:dyDescent="0.25">
      <c r="A254" s="91"/>
      <c r="B254" s="92"/>
      <c r="C254" s="93"/>
      <c r="D254" s="92"/>
      <c r="E254" s="93"/>
      <c r="F254" s="92"/>
      <c r="G254" s="93"/>
      <c r="H254" s="93"/>
      <c r="I254" s="92"/>
      <c r="J254" s="92"/>
      <c r="K254" s="95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</row>
    <row r="255" spans="1:33" x14ac:dyDescent="0.25">
      <c r="A255" s="91"/>
      <c r="B255" s="92"/>
      <c r="C255" s="93"/>
      <c r="D255" s="92"/>
      <c r="E255" s="93"/>
      <c r="F255" s="92"/>
      <c r="G255" s="93"/>
      <c r="H255" s="93"/>
      <c r="I255" s="92"/>
      <c r="J255" s="92"/>
      <c r="K255" s="95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</row>
    <row r="256" spans="1:33" x14ac:dyDescent="0.25">
      <c r="A256" s="91"/>
      <c r="B256" s="92"/>
      <c r="C256" s="93"/>
      <c r="D256" s="92"/>
      <c r="E256" s="93"/>
      <c r="F256" s="92"/>
      <c r="G256" s="93"/>
      <c r="H256" s="93"/>
      <c r="I256" s="92"/>
      <c r="J256" s="92"/>
      <c r="K256" s="95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</row>
    <row r="257" spans="1:33" x14ac:dyDescent="0.25">
      <c r="A257" s="91"/>
      <c r="B257" s="92"/>
      <c r="C257" s="93"/>
      <c r="D257" s="92"/>
      <c r="E257" s="93"/>
      <c r="F257" s="92"/>
      <c r="G257" s="93"/>
      <c r="H257" s="93"/>
      <c r="I257" s="92"/>
      <c r="J257" s="92"/>
      <c r="K257" s="95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</row>
    <row r="258" spans="1:33" x14ac:dyDescent="0.25">
      <c r="A258" s="91"/>
      <c r="B258" s="92"/>
      <c r="C258" s="93"/>
      <c r="D258" s="92"/>
      <c r="E258" s="93"/>
      <c r="F258" s="92"/>
      <c r="G258" s="93"/>
      <c r="H258" s="93"/>
      <c r="I258" s="92"/>
      <c r="J258" s="92"/>
      <c r="K258" s="95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</row>
    <row r="259" spans="1:33" x14ac:dyDescent="0.25">
      <c r="A259" s="91"/>
      <c r="B259" s="92"/>
      <c r="C259" s="93"/>
      <c r="D259" s="92"/>
      <c r="E259" s="93"/>
      <c r="F259" s="92"/>
      <c r="G259" s="93"/>
      <c r="H259" s="93"/>
      <c r="I259" s="92"/>
      <c r="J259" s="92"/>
      <c r="K259" s="95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</row>
    <row r="260" spans="1:33" x14ac:dyDescent="0.25">
      <c r="A260" s="91"/>
      <c r="B260" s="92"/>
      <c r="C260" s="93"/>
      <c r="D260" s="92"/>
      <c r="E260" s="93"/>
      <c r="F260" s="92"/>
      <c r="G260" s="93"/>
      <c r="H260" s="93"/>
      <c r="I260" s="92"/>
      <c r="J260" s="92"/>
      <c r="K260" s="95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</row>
    <row r="261" spans="1:33" x14ac:dyDescent="0.25">
      <c r="A261" s="91"/>
      <c r="B261" s="92"/>
      <c r="C261" s="93"/>
      <c r="D261" s="92"/>
      <c r="E261" s="93"/>
      <c r="F261" s="92"/>
      <c r="G261" s="93"/>
      <c r="H261" s="93"/>
      <c r="I261" s="92"/>
      <c r="J261" s="92"/>
      <c r="K261" s="95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</row>
    <row r="262" spans="1:33" x14ac:dyDescent="0.25">
      <c r="A262" s="91"/>
      <c r="B262" s="92"/>
      <c r="C262" s="93"/>
      <c r="D262" s="92"/>
      <c r="E262" s="93"/>
      <c r="F262" s="92"/>
      <c r="G262" s="93"/>
      <c r="H262" s="93"/>
      <c r="I262" s="92"/>
      <c r="J262" s="92"/>
      <c r="K262" s="95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</row>
    <row r="263" spans="1:33" x14ac:dyDescent="0.25">
      <c r="A263" s="91"/>
      <c r="B263" s="92"/>
      <c r="C263" s="93"/>
      <c r="D263" s="92"/>
      <c r="E263" s="93"/>
      <c r="F263" s="92"/>
      <c r="G263" s="93"/>
      <c r="H263" s="93"/>
      <c r="I263" s="92"/>
      <c r="J263" s="92"/>
      <c r="K263" s="95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</row>
    <row r="264" spans="1:33" x14ac:dyDescent="0.25">
      <c r="A264" s="91"/>
      <c r="B264" s="92"/>
      <c r="C264" s="93"/>
      <c r="D264" s="92"/>
      <c r="E264" s="93"/>
      <c r="F264" s="92"/>
      <c r="G264" s="93"/>
      <c r="H264" s="93"/>
      <c r="I264" s="92"/>
      <c r="J264" s="92"/>
      <c r="K264" s="95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</row>
    <row r="265" spans="1:33" x14ac:dyDescent="0.25">
      <c r="A265" s="91"/>
      <c r="B265" s="92"/>
      <c r="C265" s="93"/>
      <c r="D265" s="92"/>
      <c r="E265" s="93"/>
      <c r="F265" s="92"/>
      <c r="G265" s="93"/>
      <c r="H265" s="93"/>
      <c r="I265" s="92"/>
      <c r="J265" s="92"/>
      <c r="K265" s="95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</row>
    <row r="266" spans="1:33" x14ac:dyDescent="0.25">
      <c r="A266" s="91"/>
      <c r="B266" s="92"/>
      <c r="C266" s="93"/>
      <c r="D266" s="92"/>
      <c r="E266" s="93"/>
      <c r="F266" s="92"/>
      <c r="G266" s="93"/>
      <c r="H266" s="93"/>
      <c r="I266" s="92"/>
      <c r="J266" s="92"/>
      <c r="K266" s="95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</row>
    <row r="267" spans="1:33" x14ac:dyDescent="0.25">
      <c r="A267" s="91"/>
      <c r="B267" s="92"/>
      <c r="C267" s="93"/>
      <c r="D267" s="92"/>
      <c r="E267" s="93"/>
      <c r="F267" s="92"/>
      <c r="G267" s="93"/>
      <c r="H267" s="93"/>
      <c r="I267" s="92"/>
      <c r="J267" s="92"/>
      <c r="K267" s="95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</row>
    <row r="268" spans="1:33" x14ac:dyDescent="0.25">
      <c r="A268" s="91"/>
      <c r="B268" s="92"/>
      <c r="C268" s="93"/>
      <c r="D268" s="92"/>
      <c r="E268" s="93"/>
      <c r="F268" s="92"/>
      <c r="G268" s="93"/>
      <c r="H268" s="93"/>
      <c r="I268" s="92"/>
      <c r="J268" s="92"/>
      <c r="K268" s="95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</row>
    <row r="269" spans="1:33" x14ac:dyDescent="0.25">
      <c r="A269" s="91"/>
      <c r="B269" s="92"/>
      <c r="C269" s="93"/>
      <c r="D269" s="92"/>
      <c r="E269" s="93"/>
      <c r="F269" s="92"/>
      <c r="G269" s="93"/>
      <c r="H269" s="93"/>
      <c r="I269" s="92"/>
      <c r="J269" s="92"/>
      <c r="K269" s="95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</row>
    <row r="270" spans="1:33" x14ac:dyDescent="0.25">
      <c r="A270" s="91"/>
      <c r="B270" s="92"/>
      <c r="C270" s="93"/>
      <c r="D270" s="92"/>
      <c r="E270" s="93"/>
      <c r="F270" s="92"/>
      <c r="G270" s="93"/>
      <c r="H270" s="93"/>
      <c r="I270" s="92"/>
      <c r="J270" s="92"/>
      <c r="K270" s="95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</row>
    <row r="271" spans="1:33" x14ac:dyDescent="0.25">
      <c r="A271" s="91"/>
      <c r="B271" s="92"/>
      <c r="C271" s="93"/>
      <c r="D271" s="92"/>
      <c r="E271" s="93"/>
      <c r="F271" s="92"/>
      <c r="G271" s="93"/>
      <c r="H271" s="93"/>
      <c r="I271" s="92"/>
      <c r="J271" s="92"/>
      <c r="K271" s="95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</row>
    <row r="272" spans="1:33" x14ac:dyDescent="0.25">
      <c r="A272" s="91"/>
      <c r="B272" s="92"/>
      <c r="C272" s="93"/>
      <c r="D272" s="92"/>
      <c r="E272" s="93"/>
      <c r="F272" s="92"/>
      <c r="G272" s="93"/>
      <c r="H272" s="93"/>
      <c r="I272" s="92"/>
      <c r="J272" s="92"/>
      <c r="K272" s="95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</row>
    <row r="273" spans="1:33" x14ac:dyDescent="0.25">
      <c r="A273" s="91"/>
      <c r="B273" s="92"/>
      <c r="C273" s="93"/>
      <c r="D273" s="92"/>
      <c r="E273" s="93"/>
      <c r="F273" s="92"/>
      <c r="G273" s="93"/>
      <c r="H273" s="93"/>
      <c r="I273" s="92"/>
      <c r="J273" s="92"/>
      <c r="K273" s="95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</row>
    <row r="274" spans="1:33" x14ac:dyDescent="0.25">
      <c r="A274" s="91"/>
      <c r="B274" s="92"/>
      <c r="C274" s="93"/>
      <c r="D274" s="92"/>
      <c r="E274" s="93"/>
      <c r="F274" s="92"/>
      <c r="G274" s="93"/>
      <c r="H274" s="93"/>
      <c r="I274" s="92"/>
      <c r="J274" s="92"/>
      <c r="K274" s="95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</row>
    <row r="275" spans="1:33" x14ac:dyDescent="0.25">
      <c r="A275" s="91"/>
      <c r="B275" s="92"/>
      <c r="C275" s="93"/>
      <c r="D275" s="92"/>
      <c r="E275" s="93"/>
      <c r="F275" s="92"/>
      <c r="G275" s="93"/>
      <c r="H275" s="93"/>
      <c r="I275" s="92"/>
      <c r="J275" s="92"/>
      <c r="K275" s="95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</row>
    <row r="276" spans="1:33" x14ac:dyDescent="0.25">
      <c r="A276" s="91"/>
      <c r="B276" s="92"/>
      <c r="C276" s="93"/>
      <c r="D276" s="92"/>
      <c r="E276" s="93"/>
      <c r="F276" s="92"/>
      <c r="G276" s="93"/>
      <c r="H276" s="93"/>
      <c r="I276" s="92"/>
      <c r="J276" s="92"/>
      <c r="K276" s="95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</row>
    <row r="277" spans="1:33" x14ac:dyDescent="0.25">
      <c r="A277" s="91"/>
      <c r="B277" s="92"/>
      <c r="C277" s="93"/>
      <c r="D277" s="92"/>
      <c r="E277" s="93"/>
      <c r="F277" s="92"/>
      <c r="G277" s="93"/>
      <c r="H277" s="93"/>
      <c r="I277" s="92"/>
      <c r="J277" s="92"/>
      <c r="K277" s="95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</row>
    <row r="278" spans="1:33" x14ac:dyDescent="0.25">
      <c r="A278" s="91"/>
      <c r="B278" s="92"/>
      <c r="C278" s="93"/>
      <c r="D278" s="92"/>
      <c r="E278" s="93"/>
      <c r="F278" s="92"/>
      <c r="G278" s="93"/>
      <c r="H278" s="93"/>
      <c r="I278" s="92"/>
      <c r="J278" s="92"/>
      <c r="K278" s="95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</row>
    <row r="279" spans="1:33" x14ac:dyDescent="0.25">
      <c r="A279" s="91"/>
      <c r="B279" s="92"/>
      <c r="C279" s="93"/>
      <c r="D279" s="92"/>
      <c r="E279" s="93"/>
      <c r="F279" s="92"/>
      <c r="G279" s="93"/>
      <c r="H279" s="93"/>
      <c r="I279" s="92"/>
      <c r="J279" s="92"/>
      <c r="K279" s="95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</row>
    <row r="280" spans="1:33" x14ac:dyDescent="0.25">
      <c r="A280" s="91"/>
      <c r="B280" s="92"/>
      <c r="C280" s="93"/>
      <c r="D280" s="92"/>
      <c r="E280" s="93"/>
      <c r="F280" s="92"/>
      <c r="G280" s="93"/>
      <c r="H280" s="93"/>
      <c r="I280" s="92"/>
      <c r="J280" s="92"/>
      <c r="K280" s="95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</row>
    <row r="281" spans="1:33" x14ac:dyDescent="0.25">
      <c r="A281" s="91"/>
      <c r="B281" s="92"/>
      <c r="C281" s="93"/>
      <c r="D281" s="92"/>
      <c r="E281" s="93"/>
      <c r="F281" s="92"/>
      <c r="G281" s="93"/>
      <c r="H281" s="93"/>
      <c r="I281" s="92"/>
      <c r="J281" s="92"/>
      <c r="K281" s="95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</row>
    <row r="282" spans="1:33" x14ac:dyDescent="0.25">
      <c r="A282" s="91"/>
      <c r="B282" s="92"/>
      <c r="C282" s="93"/>
      <c r="D282" s="92"/>
      <c r="E282" s="93"/>
      <c r="F282" s="92"/>
      <c r="G282" s="93"/>
      <c r="H282" s="93"/>
      <c r="I282" s="92"/>
      <c r="J282" s="92"/>
      <c r="K282" s="95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</row>
    <row r="283" spans="1:33" x14ac:dyDescent="0.25">
      <c r="A283" s="91"/>
      <c r="B283" s="92"/>
      <c r="C283" s="93"/>
      <c r="D283" s="92"/>
      <c r="E283" s="93"/>
      <c r="F283" s="92"/>
      <c r="G283" s="93"/>
      <c r="H283" s="93"/>
      <c r="I283" s="92"/>
      <c r="J283" s="92"/>
      <c r="K283" s="95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</row>
    <row r="284" spans="1:33" x14ac:dyDescent="0.25">
      <c r="A284" s="91"/>
      <c r="B284" s="92"/>
      <c r="C284" s="93"/>
      <c r="D284" s="92"/>
      <c r="E284" s="93"/>
      <c r="F284" s="92"/>
      <c r="G284" s="93"/>
      <c r="H284" s="93"/>
      <c r="I284" s="92"/>
      <c r="J284" s="92"/>
      <c r="K284" s="95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</row>
    <row r="285" spans="1:33" x14ac:dyDescent="0.25">
      <c r="A285" s="91"/>
      <c r="B285" s="92"/>
      <c r="C285" s="93"/>
      <c r="D285" s="92"/>
      <c r="E285" s="93"/>
      <c r="F285" s="92"/>
      <c r="G285" s="93"/>
      <c r="H285" s="93"/>
      <c r="I285" s="92"/>
      <c r="J285" s="92"/>
      <c r="K285" s="95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</row>
    <row r="286" spans="1:33" x14ac:dyDescent="0.25">
      <c r="A286" s="91"/>
      <c r="B286" s="92"/>
      <c r="C286" s="93"/>
      <c r="D286" s="92"/>
      <c r="E286" s="93"/>
      <c r="F286" s="92"/>
      <c r="G286" s="93"/>
      <c r="H286" s="93"/>
      <c r="I286" s="92"/>
      <c r="J286" s="92"/>
      <c r="K286" s="95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</row>
    <row r="287" spans="1:33" x14ac:dyDescent="0.25">
      <c r="A287" s="91"/>
      <c r="B287" s="92"/>
      <c r="C287" s="93"/>
      <c r="D287" s="92"/>
      <c r="E287" s="93"/>
      <c r="F287" s="92"/>
      <c r="G287" s="93"/>
      <c r="H287" s="93"/>
      <c r="I287" s="92"/>
      <c r="J287" s="92"/>
      <c r="K287" s="95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</row>
    <row r="288" spans="1:33" x14ac:dyDescent="0.25">
      <c r="A288" s="91"/>
      <c r="B288" s="92"/>
      <c r="C288" s="93"/>
      <c r="D288" s="92"/>
      <c r="E288" s="93"/>
      <c r="F288" s="92"/>
      <c r="G288" s="93"/>
      <c r="H288" s="93"/>
      <c r="I288" s="92"/>
      <c r="J288" s="92"/>
      <c r="K288" s="95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</row>
    <row r="289" spans="1:33" x14ac:dyDescent="0.25">
      <c r="A289" s="91"/>
      <c r="B289" s="92"/>
      <c r="C289" s="93"/>
      <c r="D289" s="92"/>
      <c r="E289" s="93"/>
      <c r="F289" s="92"/>
      <c r="G289" s="93"/>
      <c r="H289" s="93"/>
      <c r="I289" s="92"/>
      <c r="J289" s="92"/>
      <c r="K289" s="95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</row>
    <row r="290" spans="1:33" x14ac:dyDescent="0.25">
      <c r="A290" s="91"/>
      <c r="B290" s="92"/>
      <c r="C290" s="93"/>
      <c r="D290" s="92"/>
      <c r="E290" s="93"/>
      <c r="F290" s="92"/>
      <c r="G290" s="93"/>
      <c r="H290" s="93"/>
      <c r="I290" s="92"/>
      <c r="J290" s="92"/>
      <c r="K290" s="95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</row>
    <row r="291" spans="1:33" x14ac:dyDescent="0.25">
      <c r="A291" s="91"/>
      <c r="B291" s="92"/>
      <c r="C291" s="93"/>
      <c r="D291" s="92"/>
      <c r="E291" s="93"/>
      <c r="F291" s="92"/>
      <c r="G291" s="93"/>
      <c r="H291" s="93"/>
      <c r="I291" s="92"/>
      <c r="J291" s="92"/>
      <c r="K291" s="95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</row>
    <row r="292" spans="1:33" x14ac:dyDescent="0.25">
      <c r="A292" s="91"/>
      <c r="B292" s="92"/>
      <c r="C292" s="93"/>
      <c r="D292" s="92"/>
      <c r="E292" s="93"/>
      <c r="F292" s="92"/>
      <c r="G292" s="93"/>
      <c r="H292" s="93"/>
      <c r="I292" s="92"/>
      <c r="J292" s="92"/>
      <c r="K292" s="95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</row>
    <row r="293" spans="1:33" x14ac:dyDescent="0.25">
      <c r="A293" s="91"/>
      <c r="B293" s="92"/>
      <c r="C293" s="93"/>
      <c r="D293" s="92"/>
      <c r="E293" s="93"/>
      <c r="F293" s="92"/>
      <c r="G293" s="93"/>
      <c r="H293" s="93"/>
      <c r="I293" s="92"/>
      <c r="J293" s="92"/>
      <c r="K293" s="95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</row>
    <row r="294" spans="1:33" x14ac:dyDescent="0.25">
      <c r="A294" s="91"/>
      <c r="B294" s="92"/>
      <c r="C294" s="93"/>
      <c r="D294" s="92"/>
      <c r="E294" s="93"/>
      <c r="F294" s="92"/>
      <c r="G294" s="93"/>
      <c r="H294" s="93"/>
      <c r="I294" s="92"/>
      <c r="J294" s="92"/>
      <c r="K294" s="95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</row>
    <row r="295" spans="1:33" x14ac:dyDescent="0.25">
      <c r="A295" s="91"/>
      <c r="B295" s="92"/>
      <c r="C295" s="93"/>
      <c r="D295" s="92"/>
      <c r="E295" s="93"/>
      <c r="F295" s="92"/>
      <c r="G295" s="93"/>
      <c r="H295" s="93"/>
      <c r="I295" s="92"/>
      <c r="J295" s="92"/>
      <c r="K295" s="95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</row>
    <row r="296" spans="1:33" x14ac:dyDescent="0.25">
      <c r="A296" s="91"/>
      <c r="B296" s="92"/>
      <c r="C296" s="93"/>
      <c r="D296" s="92"/>
      <c r="E296" s="93"/>
      <c r="F296" s="92"/>
      <c r="G296" s="93"/>
      <c r="H296" s="93"/>
      <c r="I296" s="92"/>
      <c r="J296" s="92"/>
      <c r="K296" s="95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</row>
    <row r="297" spans="1:33" x14ac:dyDescent="0.25">
      <c r="A297" s="91"/>
      <c r="B297" s="92"/>
      <c r="C297" s="93"/>
      <c r="D297" s="92"/>
      <c r="E297" s="93"/>
      <c r="F297" s="92"/>
      <c r="G297" s="93"/>
      <c r="H297" s="93"/>
      <c r="I297" s="92"/>
      <c r="J297" s="92"/>
      <c r="K297" s="95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</row>
    <row r="298" spans="1:33" x14ac:dyDescent="0.25">
      <c r="A298" s="91"/>
      <c r="B298" s="92"/>
      <c r="C298" s="93"/>
      <c r="D298" s="92"/>
      <c r="E298" s="93"/>
      <c r="F298" s="92"/>
      <c r="G298" s="93"/>
      <c r="H298" s="93"/>
      <c r="I298" s="92"/>
      <c r="J298" s="92"/>
      <c r="K298" s="95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</row>
    <row r="299" spans="1:33" x14ac:dyDescent="0.25">
      <c r="A299" s="91"/>
      <c r="B299" s="92"/>
      <c r="C299" s="93"/>
      <c r="D299" s="92"/>
      <c r="E299" s="93"/>
      <c r="F299" s="92"/>
      <c r="G299" s="93"/>
      <c r="H299" s="93"/>
      <c r="I299" s="92"/>
      <c r="J299" s="92"/>
      <c r="K299" s="95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</row>
    <row r="300" spans="1:33" x14ac:dyDescent="0.25">
      <c r="A300" s="91"/>
      <c r="B300" s="92"/>
      <c r="C300" s="93"/>
      <c r="D300" s="92"/>
      <c r="E300" s="93"/>
      <c r="F300" s="92"/>
      <c r="G300" s="93"/>
      <c r="H300" s="93"/>
      <c r="I300" s="92"/>
      <c r="J300" s="92"/>
      <c r="K300" s="95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</row>
    <row r="301" spans="1:33" x14ac:dyDescent="0.25">
      <c r="A301" s="91"/>
      <c r="B301" s="92"/>
      <c r="C301" s="93"/>
      <c r="D301" s="92"/>
      <c r="E301" s="93"/>
      <c r="F301" s="92"/>
      <c r="G301" s="93"/>
      <c r="H301" s="93"/>
      <c r="I301" s="92"/>
      <c r="J301" s="92"/>
      <c r="K301" s="95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</row>
    <row r="302" spans="1:33" x14ac:dyDescent="0.25">
      <c r="A302" s="91"/>
      <c r="B302" s="92"/>
      <c r="C302" s="93"/>
      <c r="D302" s="92"/>
      <c r="E302" s="93"/>
      <c r="F302" s="92"/>
      <c r="G302" s="93"/>
      <c r="H302" s="93"/>
      <c r="I302" s="92"/>
      <c r="J302" s="92"/>
      <c r="K302" s="95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</row>
    <row r="303" spans="1:33" x14ac:dyDescent="0.25">
      <c r="A303" s="91"/>
      <c r="B303" s="92"/>
      <c r="C303" s="93"/>
      <c r="D303" s="92"/>
      <c r="E303" s="93"/>
      <c r="F303" s="92"/>
      <c r="G303" s="93"/>
      <c r="H303" s="93"/>
      <c r="I303" s="92"/>
      <c r="J303" s="92"/>
      <c r="K303" s="95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</row>
    <row r="304" spans="1:33" x14ac:dyDescent="0.25">
      <c r="A304" s="91"/>
      <c r="B304" s="92"/>
      <c r="C304" s="93"/>
      <c r="D304" s="92"/>
      <c r="E304" s="93"/>
      <c r="F304" s="92"/>
      <c r="G304" s="93"/>
      <c r="H304" s="93"/>
      <c r="I304" s="92"/>
      <c r="J304" s="92"/>
      <c r="K304" s="95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</row>
    <row r="305" spans="1:33" x14ac:dyDescent="0.25">
      <c r="A305" s="91"/>
      <c r="B305" s="92"/>
      <c r="C305" s="93"/>
      <c r="D305" s="92"/>
      <c r="E305" s="93"/>
      <c r="F305" s="92"/>
      <c r="G305" s="93"/>
      <c r="H305" s="93"/>
      <c r="I305" s="92"/>
      <c r="J305" s="92"/>
      <c r="K305" s="95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</row>
    <row r="306" spans="1:33" x14ac:dyDescent="0.25">
      <c r="A306" s="91"/>
      <c r="B306" s="92"/>
      <c r="C306" s="93"/>
      <c r="D306" s="92"/>
      <c r="E306" s="93"/>
      <c r="F306" s="92"/>
      <c r="G306" s="93"/>
      <c r="H306" s="93"/>
      <c r="I306" s="92"/>
      <c r="J306" s="92"/>
      <c r="K306" s="95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</row>
    <row r="307" spans="1:33" x14ac:dyDescent="0.25">
      <c r="A307" s="91"/>
      <c r="B307" s="92"/>
      <c r="C307" s="93"/>
      <c r="D307" s="92"/>
      <c r="E307" s="93"/>
      <c r="F307" s="92"/>
      <c r="G307" s="93"/>
      <c r="H307" s="93"/>
      <c r="I307" s="92"/>
      <c r="J307" s="92"/>
      <c r="K307" s="95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</row>
    <row r="308" spans="1:33" x14ac:dyDescent="0.25">
      <c r="A308" s="91"/>
      <c r="B308" s="92"/>
      <c r="C308" s="93"/>
      <c r="D308" s="92"/>
      <c r="E308" s="93"/>
      <c r="F308" s="92"/>
      <c r="G308" s="93"/>
      <c r="H308" s="93"/>
      <c r="I308" s="92"/>
      <c r="J308" s="92"/>
      <c r="K308" s="95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</row>
    <row r="309" spans="1:33" x14ac:dyDescent="0.25">
      <c r="A309" s="91"/>
      <c r="B309" s="92"/>
      <c r="C309" s="93"/>
      <c r="D309" s="92"/>
      <c r="E309" s="93"/>
      <c r="F309" s="92"/>
      <c r="G309" s="93"/>
      <c r="H309" s="93"/>
      <c r="I309" s="92"/>
      <c r="J309" s="92"/>
      <c r="K309" s="95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</row>
    <row r="310" spans="1:33" x14ac:dyDescent="0.25">
      <c r="A310" s="91"/>
      <c r="B310" s="92"/>
      <c r="C310" s="93"/>
      <c r="D310" s="92"/>
      <c r="E310" s="93"/>
      <c r="F310" s="92"/>
      <c r="G310" s="93"/>
      <c r="H310" s="93"/>
      <c r="I310" s="92"/>
      <c r="J310" s="92"/>
      <c r="K310" s="95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</row>
    <row r="311" spans="1:33" x14ac:dyDescent="0.25">
      <c r="A311" s="91"/>
      <c r="B311" s="92"/>
      <c r="C311" s="93"/>
      <c r="D311" s="92"/>
      <c r="E311" s="93"/>
      <c r="F311" s="92"/>
      <c r="G311" s="93"/>
      <c r="H311" s="93"/>
      <c r="I311" s="92"/>
      <c r="J311" s="92"/>
      <c r="K311" s="95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</row>
    <row r="312" spans="1:33" x14ac:dyDescent="0.25">
      <c r="A312" s="91"/>
      <c r="B312" s="92"/>
      <c r="C312" s="93"/>
      <c r="D312" s="92"/>
      <c r="E312" s="93"/>
      <c r="F312" s="92"/>
      <c r="G312" s="93"/>
      <c r="H312" s="93"/>
      <c r="I312" s="92"/>
      <c r="J312" s="92"/>
      <c r="K312" s="95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</row>
    <row r="313" spans="1:33" x14ac:dyDescent="0.25">
      <c r="A313" s="91"/>
      <c r="B313" s="92"/>
      <c r="C313" s="93"/>
      <c r="D313" s="92"/>
      <c r="E313" s="93"/>
      <c r="F313" s="92"/>
      <c r="G313" s="93"/>
      <c r="H313" s="93"/>
      <c r="I313" s="92"/>
      <c r="J313" s="92"/>
      <c r="K313" s="95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</row>
    <row r="314" spans="1:33" x14ac:dyDescent="0.25">
      <c r="A314" s="91"/>
      <c r="B314" s="92"/>
      <c r="C314" s="93"/>
      <c r="D314" s="92"/>
      <c r="E314" s="93"/>
      <c r="F314" s="92"/>
      <c r="G314" s="93"/>
      <c r="H314" s="93"/>
      <c r="I314" s="92"/>
      <c r="J314" s="92"/>
      <c r="K314" s="95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</row>
    <row r="315" spans="1:33" x14ac:dyDescent="0.25">
      <c r="A315" s="91"/>
      <c r="B315" s="92"/>
      <c r="C315" s="93"/>
      <c r="D315" s="92"/>
      <c r="E315" s="93"/>
      <c r="F315" s="92"/>
      <c r="G315" s="93"/>
      <c r="H315" s="93"/>
      <c r="I315" s="92"/>
      <c r="J315" s="92"/>
      <c r="K315" s="95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</row>
    <row r="316" spans="1:33" x14ac:dyDescent="0.25">
      <c r="A316" s="91"/>
      <c r="B316" s="92"/>
      <c r="C316" s="93"/>
      <c r="D316" s="92"/>
      <c r="E316" s="93"/>
      <c r="F316" s="92"/>
      <c r="G316" s="93"/>
      <c r="H316" s="93"/>
      <c r="I316" s="92"/>
      <c r="J316" s="92"/>
      <c r="K316" s="95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</row>
    <row r="317" spans="1:33" x14ac:dyDescent="0.25">
      <c r="A317" s="91"/>
      <c r="B317" s="92"/>
      <c r="C317" s="93"/>
      <c r="D317" s="92"/>
      <c r="E317" s="93"/>
      <c r="F317" s="92"/>
      <c r="G317" s="93"/>
      <c r="H317" s="93"/>
      <c r="I317" s="92"/>
      <c r="J317" s="92"/>
      <c r="K317" s="95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</row>
    <row r="318" spans="1:33" x14ac:dyDescent="0.25">
      <c r="A318" s="91"/>
      <c r="B318" s="92"/>
      <c r="C318" s="93"/>
      <c r="D318" s="92"/>
      <c r="E318" s="93"/>
      <c r="F318" s="92"/>
      <c r="G318" s="93"/>
      <c r="H318" s="93"/>
      <c r="I318" s="92"/>
      <c r="J318" s="92"/>
      <c r="K318" s="95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</row>
  </sheetData>
  <mergeCells count="1">
    <mergeCell ref="C3:G5"/>
  </mergeCells>
  <hyperlinks>
    <hyperlink ref="W3" r:id="rId1" xr:uid="{5795FDB6-D07D-4442-B2B6-FDDB58D96D1F}"/>
  </hyperlinks>
  <pageMargins left="0.7" right="0.7" top="0.75" bottom="0.75" header="0.3" footer="0.3"/>
  <pageSetup scale="42" orientation="landscape" verticalDpi="0" r:id="rId2"/>
  <ignoredErrors>
    <ignoredError sqref="B14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Debt Avalanche</vt:lpstr>
      <vt:lpstr>Debt Payoff Chart</vt:lpstr>
      <vt:lpstr>'Debt Avalanche'!Print_Area</vt:lpstr>
      <vt:lpstr>'Debt Payoff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Sall</dc:creator>
  <cp:lastModifiedBy>Derek Sall</cp:lastModifiedBy>
  <cp:lastPrinted>2020-10-12T01:39:52Z</cp:lastPrinted>
  <dcterms:created xsi:type="dcterms:W3CDTF">2016-12-23T00:14:26Z</dcterms:created>
  <dcterms:modified xsi:type="dcterms:W3CDTF">2022-01-18T12:36:42Z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