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10-Year Table" sheetId="1" r:id="rId1"/>
  </sheets>
  <definedNames>
    <definedName name="INTEREST_RATE">'10-Year Table'!$E$3</definedName>
    <definedName name="LOAN_AMOUNT">'10-Year Table'!$E$2</definedName>
    <definedName name="MONTH_TERM">'10-Year Table'!#REF!</definedName>
    <definedName name="_xlnm.Print_Area" localSheetId="0">'10-Year Table'!$A$1:$G$128</definedName>
    <definedName name="_xlnm.Print_Titles" localSheetId="0">'10-Year Table'!$1:$7</definedName>
  </definedNames>
  <calcPr fullCalcOnLoad="1"/>
</workbook>
</file>

<file path=xl/sharedStrings.xml><?xml version="1.0" encoding="utf-8"?>
<sst xmlns="http://schemas.openxmlformats.org/spreadsheetml/2006/main" count="10" uniqueCount="10">
  <si>
    <t>Payment</t>
  </si>
  <si>
    <t>Interest</t>
  </si>
  <si>
    <t>Balance</t>
  </si>
  <si>
    <t>Loan Amount or Principal</t>
  </si>
  <si>
    <t>Interest Rate on Loan</t>
  </si>
  <si>
    <t>Month</t>
  </si>
  <si>
    <t>Principal</t>
  </si>
  <si>
    <t>Extra Payment to Principal</t>
  </si>
  <si>
    <t>10 Year Amortization Schedule</t>
  </si>
  <si>
    <t>Copyright © Money-zine.com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</si>
</sst>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_-* #,##0.0_-;\-* #,##0.0_-;_-* &quot;-&quot;??_-;_-@_-"/>
    <numFmt numFmtId="174" formatCode="_-* #,##0_-;\-* #,##0_-;_-* &quot;-&quot;??_-;_-@_-"/>
    <numFmt numFmtId="175" formatCode="mmm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170" fontId="0" fillId="33" borderId="0" xfId="44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170" fontId="5" fillId="33" borderId="0" xfId="44" applyFont="1" applyFill="1" applyAlignment="1">
      <alignment/>
    </xf>
    <xf numFmtId="10" fontId="5" fillId="33" borderId="0" xfId="58" applyNumberFormat="1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170" fontId="1" fillId="33" borderId="0" xfId="44" applyFont="1" applyFill="1" applyAlignment="1">
      <alignment horizontal="center"/>
    </xf>
    <xf numFmtId="0" fontId="0" fillId="33" borderId="10" xfId="0" applyNumberFormat="1" applyFont="1" applyFill="1" applyBorder="1" applyAlignment="1">
      <alignment/>
    </xf>
    <xf numFmtId="170" fontId="0" fillId="33" borderId="11" xfId="44" applyFont="1" applyFill="1" applyBorder="1" applyAlignment="1">
      <alignment/>
    </xf>
    <xf numFmtId="170" fontId="0" fillId="33" borderId="12" xfId="44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170" fontId="0" fillId="33" borderId="14" xfId="44" applyFont="1" applyFill="1" applyBorder="1" applyAlignment="1">
      <alignment/>
    </xf>
    <xf numFmtId="170" fontId="0" fillId="33" borderId="15" xfId="44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170" fontId="0" fillId="33" borderId="17" xfId="44" applyFont="1" applyFill="1" applyBorder="1" applyAlignment="1">
      <alignment/>
    </xf>
    <xf numFmtId="170" fontId="0" fillId="33" borderId="18" xfId="44" applyFont="1" applyFill="1" applyBorder="1" applyAlignment="1">
      <alignment/>
    </xf>
    <xf numFmtId="0" fontId="4" fillId="0" borderId="0" xfId="52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-zin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" sqref="E2"/>
    </sheetView>
  </sheetViews>
  <sheetFormatPr defaultColWidth="9.140625" defaultRowHeight="12.75"/>
  <cols>
    <col min="1" max="1" width="1.7109375" style="3" customWidth="1"/>
    <col min="2" max="2" width="9.140625" style="4" customWidth="1"/>
    <col min="3" max="3" width="12.00390625" style="2" customWidth="1"/>
    <col min="4" max="4" width="15.421875" style="2" customWidth="1"/>
    <col min="5" max="5" width="12.00390625" style="2" customWidth="1"/>
    <col min="6" max="6" width="12.57421875" style="2" customWidth="1"/>
    <col min="7" max="7" width="1.7109375" style="3" customWidth="1"/>
    <col min="8" max="16384" width="9.140625" style="3" customWidth="1"/>
  </cols>
  <sheetData>
    <row r="1" ht="12.75">
      <c r="B1" s="1" t="s">
        <v>8</v>
      </c>
    </row>
    <row r="2" spans="3:5" ht="12.75">
      <c r="C2" s="2" t="s">
        <v>3</v>
      </c>
      <c r="E2" s="5">
        <v>50000</v>
      </c>
    </row>
    <row r="3" spans="3:5" ht="12.75">
      <c r="C3" s="2" t="s">
        <v>4</v>
      </c>
      <c r="E3" s="6">
        <v>0.06</v>
      </c>
    </row>
    <row r="4" spans="3:5" ht="12.75">
      <c r="C4" s="2" t="s">
        <v>7</v>
      </c>
      <c r="E4" s="5">
        <v>0</v>
      </c>
    </row>
    <row r="7" spans="2:6" ht="13.5" thickBot="1">
      <c r="B7" s="7" t="s">
        <v>5</v>
      </c>
      <c r="C7" s="8" t="s">
        <v>0</v>
      </c>
      <c r="D7" s="8" t="s">
        <v>6</v>
      </c>
      <c r="E7" s="8" t="s">
        <v>1</v>
      </c>
      <c r="F7" s="8" t="s">
        <v>2</v>
      </c>
    </row>
    <row r="8" spans="2:6" ht="12.75">
      <c r="B8" s="9">
        <v>1</v>
      </c>
      <c r="C8" s="10">
        <f aca="true" t="shared" si="0" ref="C8:C39">PMT(INTEREST_RATE/12,120,-LOAN_AMOUNT)+$E$4</f>
        <v>555.1025097082472</v>
      </c>
      <c r="D8" s="10">
        <f>+C8-E8</f>
        <v>305.1025097082472</v>
      </c>
      <c r="E8" s="10">
        <f>(LOAN_AMOUNT*INTEREST_RATE/12)</f>
        <v>250</v>
      </c>
      <c r="F8" s="11">
        <f>+LOAN_AMOUNT-D8</f>
        <v>49694.897490291754</v>
      </c>
    </row>
    <row r="9" spans="2:6" ht="12.75">
      <c r="B9" s="12">
        <v>2</v>
      </c>
      <c r="C9" s="13">
        <f t="shared" si="0"/>
        <v>555.1025097082472</v>
      </c>
      <c r="D9" s="13">
        <f aca="true" t="shared" si="1" ref="D9:D72">+C9-E9</f>
        <v>306.6280222567884</v>
      </c>
      <c r="E9" s="13">
        <f aca="true" t="shared" si="2" ref="E9:E40">IF(B9="","",IF(B9="Totals",SUM(E$8),(F8*INTEREST_RATE/12)))</f>
        <v>248.47448745145877</v>
      </c>
      <c r="F9" s="14">
        <f>IF(B9="","",IF(B9="Totals","",F8-D9))</f>
        <v>49388.26946803497</v>
      </c>
    </row>
    <row r="10" spans="2:6" ht="12.75">
      <c r="B10" s="12">
        <v>3</v>
      </c>
      <c r="C10" s="13">
        <f t="shared" si="0"/>
        <v>555.1025097082472</v>
      </c>
      <c r="D10" s="13">
        <f t="shared" si="1"/>
        <v>308.1611623680724</v>
      </c>
      <c r="E10" s="13">
        <f t="shared" si="2"/>
        <v>246.94134734017484</v>
      </c>
      <c r="F10" s="14">
        <f aca="true" t="shared" si="3" ref="F10:F73">IF(B10="","",IF(B10="Totals","",F9-D10))</f>
        <v>49080.108305666894</v>
      </c>
    </row>
    <row r="11" spans="2:6" ht="12.75">
      <c r="B11" s="12">
        <v>4</v>
      </c>
      <c r="C11" s="13">
        <f t="shared" si="0"/>
        <v>555.1025097082472</v>
      </c>
      <c r="D11" s="13">
        <f t="shared" si="1"/>
        <v>309.7019681799128</v>
      </c>
      <c r="E11" s="13">
        <f t="shared" si="2"/>
        <v>245.40054152833446</v>
      </c>
      <c r="F11" s="14">
        <f t="shared" si="3"/>
        <v>48770.40633748698</v>
      </c>
    </row>
    <row r="12" spans="2:6" ht="12.75">
      <c r="B12" s="12">
        <v>5</v>
      </c>
      <c r="C12" s="13">
        <f t="shared" si="0"/>
        <v>555.1025097082472</v>
      </c>
      <c r="D12" s="13">
        <f t="shared" si="1"/>
        <v>311.25047802081235</v>
      </c>
      <c r="E12" s="13">
        <f t="shared" si="2"/>
        <v>243.85203168743487</v>
      </c>
      <c r="F12" s="14">
        <f t="shared" si="3"/>
        <v>48459.15585946617</v>
      </c>
    </row>
    <row r="13" spans="2:6" ht="12.75">
      <c r="B13" s="12">
        <v>6</v>
      </c>
      <c r="C13" s="13">
        <f t="shared" si="0"/>
        <v>555.1025097082472</v>
      </c>
      <c r="D13" s="13">
        <f t="shared" si="1"/>
        <v>312.80673041091643</v>
      </c>
      <c r="E13" s="13">
        <f t="shared" si="2"/>
        <v>242.29577929733082</v>
      </c>
      <c r="F13" s="14">
        <f t="shared" si="3"/>
        <v>48146.349129055256</v>
      </c>
    </row>
    <row r="14" spans="2:6" ht="12.75">
      <c r="B14" s="12">
        <v>7</v>
      </c>
      <c r="C14" s="13">
        <f t="shared" si="0"/>
        <v>555.1025097082472</v>
      </c>
      <c r="D14" s="13">
        <f t="shared" si="1"/>
        <v>314.3707640629709</v>
      </c>
      <c r="E14" s="13">
        <f t="shared" si="2"/>
        <v>240.73174564527628</v>
      </c>
      <c r="F14" s="14">
        <f t="shared" si="3"/>
        <v>47831.97836499228</v>
      </c>
    </row>
    <row r="15" spans="2:6" ht="12.75">
      <c r="B15" s="12">
        <v>8</v>
      </c>
      <c r="C15" s="13">
        <f t="shared" si="0"/>
        <v>555.1025097082472</v>
      </c>
      <c r="D15" s="13">
        <f t="shared" si="1"/>
        <v>315.94261788328583</v>
      </c>
      <c r="E15" s="13">
        <f t="shared" si="2"/>
        <v>239.1598918249614</v>
      </c>
      <c r="F15" s="14">
        <f t="shared" si="3"/>
        <v>47516.035747108996</v>
      </c>
    </row>
    <row r="16" spans="2:6" ht="12.75">
      <c r="B16" s="12">
        <v>9</v>
      </c>
      <c r="C16" s="13">
        <f t="shared" si="0"/>
        <v>555.1025097082472</v>
      </c>
      <c r="D16" s="13">
        <f t="shared" si="1"/>
        <v>317.5223309727022</v>
      </c>
      <c r="E16" s="13">
        <f t="shared" si="2"/>
        <v>237.580178735545</v>
      </c>
      <c r="F16" s="14">
        <f t="shared" si="3"/>
        <v>47198.513416136295</v>
      </c>
    </row>
    <row r="17" spans="2:6" ht="12.75">
      <c r="B17" s="12">
        <v>10</v>
      </c>
      <c r="C17" s="13">
        <f t="shared" si="0"/>
        <v>555.1025097082472</v>
      </c>
      <c r="D17" s="13">
        <f t="shared" si="1"/>
        <v>319.1099426275657</v>
      </c>
      <c r="E17" s="13">
        <f t="shared" si="2"/>
        <v>235.99256708068148</v>
      </c>
      <c r="F17" s="14">
        <f t="shared" si="3"/>
        <v>46879.403473508726</v>
      </c>
    </row>
    <row r="18" spans="2:6" ht="12.75">
      <c r="B18" s="12">
        <v>11</v>
      </c>
      <c r="C18" s="13">
        <f t="shared" si="0"/>
        <v>555.1025097082472</v>
      </c>
      <c r="D18" s="13">
        <f t="shared" si="1"/>
        <v>320.7054923407036</v>
      </c>
      <c r="E18" s="13">
        <f t="shared" si="2"/>
        <v>234.39701736754364</v>
      </c>
      <c r="F18" s="14">
        <f t="shared" si="3"/>
        <v>46558.69798116802</v>
      </c>
    </row>
    <row r="19" spans="2:6" ht="12.75">
      <c r="B19" s="12">
        <v>12</v>
      </c>
      <c r="C19" s="13">
        <f t="shared" si="0"/>
        <v>555.1025097082472</v>
      </c>
      <c r="D19" s="13">
        <f t="shared" si="1"/>
        <v>322.3090198024071</v>
      </c>
      <c r="E19" s="13">
        <f t="shared" si="2"/>
        <v>232.79348990584012</v>
      </c>
      <c r="F19" s="14">
        <f t="shared" si="3"/>
        <v>46236.388961365614</v>
      </c>
    </row>
    <row r="20" spans="2:6" ht="12.75">
      <c r="B20" s="12">
        <v>13</v>
      </c>
      <c r="C20" s="13">
        <f t="shared" si="0"/>
        <v>555.1025097082472</v>
      </c>
      <c r="D20" s="13">
        <f t="shared" si="1"/>
        <v>323.9205649014192</v>
      </c>
      <c r="E20" s="13">
        <f t="shared" si="2"/>
        <v>231.18194480682806</v>
      </c>
      <c r="F20" s="14">
        <f t="shared" si="3"/>
        <v>45912.468396464195</v>
      </c>
    </row>
    <row r="21" spans="2:6" ht="12.75">
      <c r="B21" s="12">
        <v>14</v>
      </c>
      <c r="C21" s="13">
        <f t="shared" si="0"/>
        <v>555.1025097082472</v>
      </c>
      <c r="D21" s="13">
        <f t="shared" si="1"/>
        <v>325.54016772592627</v>
      </c>
      <c r="E21" s="13">
        <f t="shared" si="2"/>
        <v>229.56234198232096</v>
      </c>
      <c r="F21" s="14">
        <f t="shared" si="3"/>
        <v>45586.92822873827</v>
      </c>
    </row>
    <row r="22" spans="2:6" ht="12.75">
      <c r="B22" s="12">
        <v>15</v>
      </c>
      <c r="C22" s="13">
        <f t="shared" si="0"/>
        <v>555.1025097082472</v>
      </c>
      <c r="D22" s="13">
        <f t="shared" si="1"/>
        <v>327.1678685645559</v>
      </c>
      <c r="E22" s="13">
        <f t="shared" si="2"/>
        <v>227.93464114369132</v>
      </c>
      <c r="F22" s="14">
        <f t="shared" si="3"/>
        <v>45259.760360173714</v>
      </c>
    </row>
    <row r="23" spans="2:6" ht="12.75">
      <c r="B23" s="12">
        <v>16</v>
      </c>
      <c r="C23" s="13">
        <f t="shared" si="0"/>
        <v>555.1025097082472</v>
      </c>
      <c r="D23" s="13">
        <f t="shared" si="1"/>
        <v>328.8037079073787</v>
      </c>
      <c r="E23" s="13">
        <f t="shared" si="2"/>
        <v>226.29880180086855</v>
      </c>
      <c r="F23" s="14">
        <f t="shared" si="3"/>
        <v>44930.95665226634</v>
      </c>
    </row>
    <row r="24" spans="2:6" ht="12.75">
      <c r="B24" s="12">
        <v>17</v>
      </c>
      <c r="C24" s="13">
        <f t="shared" si="0"/>
        <v>555.1025097082472</v>
      </c>
      <c r="D24" s="13">
        <f t="shared" si="1"/>
        <v>330.44772644691557</v>
      </c>
      <c r="E24" s="13">
        <f t="shared" si="2"/>
        <v>224.6547832613317</v>
      </c>
      <c r="F24" s="14">
        <f t="shared" si="3"/>
        <v>44600.50892581942</v>
      </c>
    </row>
    <row r="25" spans="2:6" ht="12.75">
      <c r="B25" s="12">
        <v>18</v>
      </c>
      <c r="C25" s="13">
        <f t="shared" si="0"/>
        <v>555.1025097082472</v>
      </c>
      <c r="D25" s="13">
        <f t="shared" si="1"/>
        <v>332.09996507915014</v>
      </c>
      <c r="E25" s="13">
        <f t="shared" si="2"/>
        <v>223.0025446290971</v>
      </c>
      <c r="F25" s="14">
        <f t="shared" si="3"/>
        <v>44268.40896074027</v>
      </c>
    </row>
    <row r="26" spans="2:6" ht="12.75">
      <c r="B26" s="12">
        <v>19</v>
      </c>
      <c r="C26" s="13">
        <f t="shared" si="0"/>
        <v>555.1025097082472</v>
      </c>
      <c r="D26" s="13">
        <f t="shared" si="1"/>
        <v>333.76046490454587</v>
      </c>
      <c r="E26" s="13">
        <f t="shared" si="2"/>
        <v>221.34204480370136</v>
      </c>
      <c r="F26" s="14">
        <f t="shared" si="3"/>
        <v>43934.648495835725</v>
      </c>
    </row>
    <row r="27" spans="2:6" ht="12.75">
      <c r="B27" s="12">
        <v>20</v>
      </c>
      <c r="C27" s="13">
        <f t="shared" si="0"/>
        <v>555.1025097082472</v>
      </c>
      <c r="D27" s="13">
        <f t="shared" si="1"/>
        <v>335.4292672290686</v>
      </c>
      <c r="E27" s="13">
        <f t="shared" si="2"/>
        <v>219.6732424791786</v>
      </c>
      <c r="F27" s="14">
        <f t="shared" si="3"/>
        <v>43599.21922860666</v>
      </c>
    </row>
    <row r="28" spans="2:6" ht="12.75">
      <c r="B28" s="12">
        <v>21</v>
      </c>
      <c r="C28" s="13">
        <f t="shared" si="0"/>
        <v>555.1025097082472</v>
      </c>
      <c r="D28" s="13">
        <f t="shared" si="1"/>
        <v>337.106413565214</v>
      </c>
      <c r="E28" s="13">
        <f t="shared" si="2"/>
        <v>217.99609614303327</v>
      </c>
      <c r="F28" s="14">
        <f t="shared" si="3"/>
        <v>43262.112815041444</v>
      </c>
    </row>
    <row r="29" spans="2:6" ht="12.75">
      <c r="B29" s="12">
        <v>22</v>
      </c>
      <c r="C29" s="13">
        <f t="shared" si="0"/>
        <v>555.1025097082472</v>
      </c>
      <c r="D29" s="13">
        <f t="shared" si="1"/>
        <v>338.79194563304</v>
      </c>
      <c r="E29" s="13">
        <f t="shared" si="2"/>
        <v>216.31056407520722</v>
      </c>
      <c r="F29" s="14">
        <f t="shared" si="3"/>
        <v>42923.3208694084</v>
      </c>
    </row>
    <row r="30" spans="2:6" ht="12.75">
      <c r="B30" s="12">
        <v>23</v>
      </c>
      <c r="C30" s="13">
        <f t="shared" si="0"/>
        <v>555.1025097082472</v>
      </c>
      <c r="D30" s="13">
        <f t="shared" si="1"/>
        <v>340.48590536120525</v>
      </c>
      <c r="E30" s="13">
        <f t="shared" si="2"/>
        <v>214.616604347042</v>
      </c>
      <c r="F30" s="14">
        <f t="shared" si="3"/>
        <v>42582.8349640472</v>
      </c>
    </row>
    <row r="31" spans="2:6" ht="12.75">
      <c r="B31" s="12">
        <v>24</v>
      </c>
      <c r="C31" s="13">
        <f t="shared" si="0"/>
        <v>555.1025097082472</v>
      </c>
      <c r="D31" s="13">
        <f t="shared" si="1"/>
        <v>342.18833488801124</v>
      </c>
      <c r="E31" s="13">
        <f t="shared" si="2"/>
        <v>212.91417482023598</v>
      </c>
      <c r="F31" s="14">
        <f t="shared" si="3"/>
        <v>42240.646629159186</v>
      </c>
    </row>
    <row r="32" spans="2:6" ht="12.75">
      <c r="B32" s="12">
        <v>25</v>
      </c>
      <c r="C32" s="13">
        <f t="shared" si="0"/>
        <v>555.1025097082472</v>
      </c>
      <c r="D32" s="13">
        <f t="shared" si="1"/>
        <v>343.8992765624513</v>
      </c>
      <c r="E32" s="13">
        <f t="shared" si="2"/>
        <v>211.20323314579593</v>
      </c>
      <c r="F32" s="14">
        <f t="shared" si="3"/>
        <v>41896.747352596736</v>
      </c>
    </row>
    <row r="33" spans="2:6" ht="12.75">
      <c r="B33" s="12">
        <v>26</v>
      </c>
      <c r="C33" s="13">
        <f t="shared" si="0"/>
        <v>555.1025097082472</v>
      </c>
      <c r="D33" s="13">
        <f t="shared" si="1"/>
        <v>345.6187729452636</v>
      </c>
      <c r="E33" s="13">
        <f t="shared" si="2"/>
        <v>209.48373676298368</v>
      </c>
      <c r="F33" s="14">
        <f t="shared" si="3"/>
        <v>41551.12857965147</v>
      </c>
    </row>
    <row r="34" spans="2:6" ht="12.75">
      <c r="B34" s="12">
        <v>27</v>
      </c>
      <c r="C34" s="13">
        <f t="shared" si="0"/>
        <v>555.1025097082472</v>
      </c>
      <c r="D34" s="13">
        <f t="shared" si="1"/>
        <v>347.34686680998993</v>
      </c>
      <c r="E34" s="13">
        <f t="shared" si="2"/>
        <v>207.75564289825732</v>
      </c>
      <c r="F34" s="14">
        <f t="shared" si="3"/>
        <v>41203.78171284148</v>
      </c>
    </row>
    <row r="35" spans="2:6" ht="12.75">
      <c r="B35" s="12">
        <v>28</v>
      </c>
      <c r="C35" s="13">
        <f t="shared" si="0"/>
        <v>555.1025097082472</v>
      </c>
      <c r="D35" s="13">
        <f t="shared" si="1"/>
        <v>349.0836011440398</v>
      </c>
      <c r="E35" s="13">
        <f t="shared" si="2"/>
        <v>206.0189085642074</v>
      </c>
      <c r="F35" s="14">
        <f t="shared" si="3"/>
        <v>40854.69811169744</v>
      </c>
    </row>
    <row r="36" spans="2:6" ht="12.75">
      <c r="B36" s="12">
        <v>29</v>
      </c>
      <c r="C36" s="13">
        <f t="shared" si="0"/>
        <v>555.1025097082472</v>
      </c>
      <c r="D36" s="13">
        <f t="shared" si="1"/>
        <v>350.82901914976003</v>
      </c>
      <c r="E36" s="13">
        <f t="shared" si="2"/>
        <v>204.2734905584872</v>
      </c>
      <c r="F36" s="14">
        <f t="shared" si="3"/>
        <v>40503.869092547684</v>
      </c>
    </row>
    <row r="37" spans="2:6" ht="12.75">
      <c r="B37" s="12">
        <v>30</v>
      </c>
      <c r="C37" s="13">
        <f t="shared" si="0"/>
        <v>555.1025097082472</v>
      </c>
      <c r="D37" s="13">
        <f t="shared" si="1"/>
        <v>352.5831642455088</v>
      </c>
      <c r="E37" s="13">
        <f t="shared" si="2"/>
        <v>202.5193454627384</v>
      </c>
      <c r="F37" s="14">
        <f t="shared" si="3"/>
        <v>40151.285928302175</v>
      </c>
    </row>
    <row r="38" spans="2:6" ht="12.75">
      <c r="B38" s="12">
        <v>31</v>
      </c>
      <c r="C38" s="13">
        <f t="shared" si="0"/>
        <v>555.1025097082472</v>
      </c>
      <c r="D38" s="13">
        <f t="shared" si="1"/>
        <v>354.34608006673636</v>
      </c>
      <c r="E38" s="13">
        <f t="shared" si="2"/>
        <v>200.75642964151086</v>
      </c>
      <c r="F38" s="14">
        <f t="shared" si="3"/>
        <v>39796.93984823544</v>
      </c>
    </row>
    <row r="39" spans="2:6" ht="12.75">
      <c r="B39" s="12">
        <v>32</v>
      </c>
      <c r="C39" s="13">
        <f t="shared" si="0"/>
        <v>555.1025097082472</v>
      </c>
      <c r="D39" s="13">
        <f t="shared" si="1"/>
        <v>356.11781046707006</v>
      </c>
      <c r="E39" s="13">
        <f t="shared" si="2"/>
        <v>198.98469924117717</v>
      </c>
      <c r="F39" s="14">
        <f t="shared" si="3"/>
        <v>39440.82203776837</v>
      </c>
    </row>
    <row r="40" spans="2:6" ht="12.75">
      <c r="B40" s="12">
        <v>33</v>
      </c>
      <c r="C40" s="13">
        <f aca="true" t="shared" si="4" ref="C40:C71">PMT(INTEREST_RATE/12,120,-LOAN_AMOUNT)+$E$4</f>
        <v>555.1025097082472</v>
      </c>
      <c r="D40" s="13">
        <f t="shared" si="1"/>
        <v>357.8983995194054</v>
      </c>
      <c r="E40" s="13">
        <f t="shared" si="2"/>
        <v>197.20411018884184</v>
      </c>
      <c r="F40" s="14">
        <f t="shared" si="3"/>
        <v>39082.92363824896</v>
      </c>
    </row>
    <row r="41" spans="2:6" ht="12.75">
      <c r="B41" s="12">
        <v>34</v>
      </c>
      <c r="C41" s="13">
        <f t="shared" si="4"/>
        <v>555.1025097082472</v>
      </c>
      <c r="D41" s="13">
        <f t="shared" si="1"/>
        <v>359.6878915170024</v>
      </c>
      <c r="E41" s="13">
        <f aca="true" t="shared" si="5" ref="E41:E72">IF(B41="","",IF(B41="Totals",SUM(E$8),(F40*INTEREST_RATE/12)))</f>
        <v>195.4146181912448</v>
      </c>
      <c r="F41" s="14">
        <f t="shared" si="3"/>
        <v>38723.23574673196</v>
      </c>
    </row>
    <row r="42" spans="2:6" ht="12.75">
      <c r="B42" s="12">
        <v>35</v>
      </c>
      <c r="C42" s="13">
        <f t="shared" si="4"/>
        <v>555.1025097082472</v>
      </c>
      <c r="D42" s="13">
        <f t="shared" si="1"/>
        <v>361.4863309745874</v>
      </c>
      <c r="E42" s="13">
        <f t="shared" si="5"/>
        <v>193.6161787336598</v>
      </c>
      <c r="F42" s="14">
        <f t="shared" si="3"/>
        <v>38361.749415757375</v>
      </c>
    </row>
    <row r="43" spans="2:6" ht="12.75">
      <c r="B43" s="12">
        <v>36</v>
      </c>
      <c r="C43" s="13">
        <f t="shared" si="4"/>
        <v>555.1025097082472</v>
      </c>
      <c r="D43" s="13">
        <f t="shared" si="1"/>
        <v>363.2937626294604</v>
      </c>
      <c r="E43" s="13">
        <f t="shared" si="5"/>
        <v>191.80874707878687</v>
      </c>
      <c r="F43" s="14">
        <f t="shared" si="3"/>
        <v>37998.455653127916</v>
      </c>
    </row>
    <row r="44" spans="2:6" ht="12.75">
      <c r="B44" s="12">
        <v>37</v>
      </c>
      <c r="C44" s="13">
        <f t="shared" si="4"/>
        <v>555.1025097082472</v>
      </c>
      <c r="D44" s="13">
        <f t="shared" si="1"/>
        <v>365.11023144260764</v>
      </c>
      <c r="E44" s="13">
        <f t="shared" si="5"/>
        <v>189.99227826563958</v>
      </c>
      <c r="F44" s="14">
        <f t="shared" si="3"/>
        <v>37633.345421685306</v>
      </c>
    </row>
    <row r="45" spans="2:6" ht="12.75">
      <c r="B45" s="12">
        <v>38</v>
      </c>
      <c r="C45" s="13">
        <f t="shared" si="4"/>
        <v>555.1025097082472</v>
      </c>
      <c r="D45" s="13">
        <f t="shared" si="1"/>
        <v>366.93578259982075</v>
      </c>
      <c r="E45" s="13">
        <f t="shared" si="5"/>
        <v>188.1667271084265</v>
      </c>
      <c r="F45" s="14">
        <f t="shared" si="3"/>
        <v>37266.40963908548</v>
      </c>
    </row>
    <row r="46" spans="2:6" ht="12.75">
      <c r="B46" s="12">
        <v>39</v>
      </c>
      <c r="C46" s="13">
        <f t="shared" si="4"/>
        <v>555.1025097082472</v>
      </c>
      <c r="D46" s="13">
        <f t="shared" si="1"/>
        <v>368.7704615128198</v>
      </c>
      <c r="E46" s="13">
        <f t="shared" si="5"/>
        <v>186.3320481954274</v>
      </c>
      <c r="F46" s="14">
        <f t="shared" si="3"/>
        <v>36897.639177572666</v>
      </c>
    </row>
    <row r="47" spans="2:6" ht="12.75">
      <c r="B47" s="12">
        <v>40</v>
      </c>
      <c r="C47" s="13">
        <f t="shared" si="4"/>
        <v>555.1025097082472</v>
      </c>
      <c r="D47" s="13">
        <f t="shared" si="1"/>
        <v>370.6143138203839</v>
      </c>
      <c r="E47" s="13">
        <f t="shared" si="5"/>
        <v>184.48819588786333</v>
      </c>
      <c r="F47" s="14">
        <f t="shared" si="3"/>
        <v>36527.02486375228</v>
      </c>
    </row>
    <row r="48" spans="2:6" ht="12.75">
      <c r="B48" s="12">
        <v>41</v>
      </c>
      <c r="C48" s="13">
        <f t="shared" si="4"/>
        <v>555.1025097082472</v>
      </c>
      <c r="D48" s="13">
        <f t="shared" si="1"/>
        <v>372.4673853894858</v>
      </c>
      <c r="E48" s="13">
        <f t="shared" si="5"/>
        <v>182.6351243187614</v>
      </c>
      <c r="F48" s="14">
        <f t="shared" si="3"/>
        <v>36154.557478362796</v>
      </c>
    </row>
    <row r="49" spans="2:6" ht="12.75">
      <c r="B49" s="12">
        <v>42</v>
      </c>
      <c r="C49" s="13">
        <f t="shared" si="4"/>
        <v>555.1025097082472</v>
      </c>
      <c r="D49" s="13">
        <f t="shared" si="1"/>
        <v>374.3297223164333</v>
      </c>
      <c r="E49" s="13">
        <f t="shared" si="5"/>
        <v>180.77278739181398</v>
      </c>
      <c r="F49" s="14">
        <f t="shared" si="3"/>
        <v>35780.22775604636</v>
      </c>
    </row>
    <row r="50" spans="2:6" ht="12.75">
      <c r="B50" s="12">
        <v>43</v>
      </c>
      <c r="C50" s="13">
        <f t="shared" si="4"/>
        <v>555.1025097082472</v>
      </c>
      <c r="D50" s="13">
        <f t="shared" si="1"/>
        <v>376.2013709280154</v>
      </c>
      <c r="E50" s="13">
        <f t="shared" si="5"/>
        <v>178.9011387802318</v>
      </c>
      <c r="F50" s="14">
        <f t="shared" si="3"/>
        <v>35404.02638511835</v>
      </c>
    </row>
    <row r="51" spans="2:6" ht="12.75">
      <c r="B51" s="12">
        <v>44</v>
      </c>
      <c r="C51" s="13">
        <f t="shared" si="4"/>
        <v>555.1025097082472</v>
      </c>
      <c r="D51" s="13">
        <f t="shared" si="1"/>
        <v>378.0823777826555</v>
      </c>
      <c r="E51" s="13">
        <f t="shared" si="5"/>
        <v>177.02013192559173</v>
      </c>
      <c r="F51" s="14">
        <f t="shared" si="3"/>
        <v>35025.94400733569</v>
      </c>
    </row>
    <row r="52" spans="2:6" ht="12.75">
      <c r="B52" s="12">
        <v>45</v>
      </c>
      <c r="C52" s="13">
        <f t="shared" si="4"/>
        <v>555.1025097082472</v>
      </c>
      <c r="D52" s="13">
        <f t="shared" si="1"/>
        <v>379.97278967156876</v>
      </c>
      <c r="E52" s="13">
        <f t="shared" si="5"/>
        <v>175.12972003667844</v>
      </c>
      <c r="F52" s="14">
        <f t="shared" si="3"/>
        <v>34645.97121766412</v>
      </c>
    </row>
    <row r="53" spans="2:6" ht="12.75">
      <c r="B53" s="12">
        <v>46</v>
      </c>
      <c r="C53" s="13">
        <f t="shared" si="4"/>
        <v>555.1025097082472</v>
      </c>
      <c r="D53" s="13">
        <f t="shared" si="1"/>
        <v>381.8726536199266</v>
      </c>
      <c r="E53" s="13">
        <f t="shared" si="5"/>
        <v>173.2298560883206</v>
      </c>
      <c r="F53" s="14">
        <f t="shared" si="3"/>
        <v>34264.098564044194</v>
      </c>
    </row>
    <row r="54" spans="2:6" ht="12.75">
      <c r="B54" s="12">
        <v>47</v>
      </c>
      <c r="C54" s="13">
        <f t="shared" si="4"/>
        <v>555.1025097082472</v>
      </c>
      <c r="D54" s="13">
        <f t="shared" si="1"/>
        <v>383.7820168880263</v>
      </c>
      <c r="E54" s="13">
        <f t="shared" si="5"/>
        <v>171.32049282022095</v>
      </c>
      <c r="F54" s="14">
        <f t="shared" si="3"/>
        <v>33880.316547156166</v>
      </c>
    </row>
    <row r="55" spans="2:6" ht="12.75">
      <c r="B55" s="12">
        <v>48</v>
      </c>
      <c r="C55" s="13">
        <f t="shared" si="4"/>
        <v>555.1025097082472</v>
      </c>
      <c r="D55" s="13">
        <f t="shared" si="1"/>
        <v>385.7009269724664</v>
      </c>
      <c r="E55" s="13">
        <f t="shared" si="5"/>
        <v>169.4015827357808</v>
      </c>
      <c r="F55" s="14">
        <f t="shared" si="3"/>
        <v>33494.6156201837</v>
      </c>
    </row>
    <row r="56" spans="2:6" ht="12.75">
      <c r="B56" s="12">
        <v>49</v>
      </c>
      <c r="C56" s="13">
        <f t="shared" si="4"/>
        <v>555.1025097082472</v>
      </c>
      <c r="D56" s="13">
        <f t="shared" si="1"/>
        <v>387.6294316073287</v>
      </c>
      <c r="E56" s="13">
        <f t="shared" si="5"/>
        <v>167.4730781009185</v>
      </c>
      <c r="F56" s="14">
        <f t="shared" si="3"/>
        <v>33106.986188576375</v>
      </c>
    </row>
    <row r="57" spans="2:6" ht="12.75">
      <c r="B57" s="12">
        <v>50</v>
      </c>
      <c r="C57" s="13">
        <f t="shared" si="4"/>
        <v>555.1025097082472</v>
      </c>
      <c r="D57" s="13">
        <f t="shared" si="1"/>
        <v>389.5675787653654</v>
      </c>
      <c r="E57" s="13">
        <f t="shared" si="5"/>
        <v>165.53493094288186</v>
      </c>
      <c r="F57" s="14">
        <f t="shared" si="3"/>
        <v>32717.418609811008</v>
      </c>
    </row>
    <row r="58" spans="2:6" ht="12.75">
      <c r="B58" s="12">
        <v>51</v>
      </c>
      <c r="C58" s="13">
        <f t="shared" si="4"/>
        <v>555.1025097082472</v>
      </c>
      <c r="D58" s="13">
        <f t="shared" si="1"/>
        <v>391.51541665919217</v>
      </c>
      <c r="E58" s="13">
        <f t="shared" si="5"/>
        <v>163.58709304905503</v>
      </c>
      <c r="F58" s="14">
        <f t="shared" si="3"/>
        <v>32325.903193151815</v>
      </c>
    </row>
    <row r="59" spans="2:6" ht="12.75">
      <c r="B59" s="12">
        <v>52</v>
      </c>
      <c r="C59" s="13">
        <f t="shared" si="4"/>
        <v>555.1025097082472</v>
      </c>
      <c r="D59" s="13">
        <f t="shared" si="1"/>
        <v>393.47299374248814</v>
      </c>
      <c r="E59" s="13">
        <f t="shared" si="5"/>
        <v>161.62951596575905</v>
      </c>
      <c r="F59" s="14">
        <f t="shared" si="3"/>
        <v>31932.430199409326</v>
      </c>
    </row>
    <row r="60" spans="2:6" ht="12.75">
      <c r="B60" s="12">
        <v>53</v>
      </c>
      <c r="C60" s="13">
        <f t="shared" si="4"/>
        <v>555.1025097082472</v>
      </c>
      <c r="D60" s="13">
        <f t="shared" si="1"/>
        <v>395.4403587112006</v>
      </c>
      <c r="E60" s="13">
        <f t="shared" si="5"/>
        <v>159.6621509970466</v>
      </c>
      <c r="F60" s="14">
        <f t="shared" si="3"/>
        <v>31536.989840698126</v>
      </c>
    </row>
    <row r="61" spans="2:6" ht="12.75">
      <c r="B61" s="12">
        <v>54</v>
      </c>
      <c r="C61" s="13">
        <f t="shared" si="4"/>
        <v>555.1025097082472</v>
      </c>
      <c r="D61" s="13">
        <f t="shared" si="1"/>
        <v>397.4175605047566</v>
      </c>
      <c r="E61" s="13">
        <f t="shared" si="5"/>
        <v>157.68494920349062</v>
      </c>
      <c r="F61" s="14">
        <f t="shared" si="3"/>
        <v>31139.57228019337</v>
      </c>
    </row>
    <row r="62" spans="2:6" ht="12.75">
      <c r="B62" s="12">
        <v>55</v>
      </c>
      <c r="C62" s="13">
        <f t="shared" si="4"/>
        <v>555.1025097082472</v>
      </c>
      <c r="D62" s="13">
        <f t="shared" si="1"/>
        <v>399.40464830728035</v>
      </c>
      <c r="E62" s="13">
        <f t="shared" si="5"/>
        <v>155.69786140096684</v>
      </c>
      <c r="F62" s="14">
        <f t="shared" si="3"/>
        <v>30740.16763188609</v>
      </c>
    </row>
    <row r="63" spans="2:6" ht="12.75">
      <c r="B63" s="12">
        <v>56</v>
      </c>
      <c r="C63" s="13">
        <f t="shared" si="4"/>
        <v>555.1025097082472</v>
      </c>
      <c r="D63" s="13">
        <f t="shared" si="1"/>
        <v>401.4016715488168</v>
      </c>
      <c r="E63" s="13">
        <f t="shared" si="5"/>
        <v>153.70083815943045</v>
      </c>
      <c r="F63" s="14">
        <f t="shared" si="3"/>
        <v>30338.76596033727</v>
      </c>
    </row>
    <row r="64" spans="2:6" ht="12.75">
      <c r="B64" s="12">
        <v>57</v>
      </c>
      <c r="C64" s="13">
        <f t="shared" si="4"/>
        <v>555.1025097082472</v>
      </c>
      <c r="D64" s="13">
        <f t="shared" si="1"/>
        <v>403.4086799065609</v>
      </c>
      <c r="E64" s="13">
        <f t="shared" si="5"/>
        <v>151.69382980168635</v>
      </c>
      <c r="F64" s="14">
        <f t="shared" si="3"/>
        <v>29935.357280430708</v>
      </c>
    </row>
    <row r="65" spans="2:6" ht="12.75">
      <c r="B65" s="12">
        <v>58</v>
      </c>
      <c r="C65" s="13">
        <f t="shared" si="4"/>
        <v>555.1025097082472</v>
      </c>
      <c r="D65" s="13">
        <f t="shared" si="1"/>
        <v>405.4257233060937</v>
      </c>
      <c r="E65" s="13">
        <f t="shared" si="5"/>
        <v>149.67678640215354</v>
      </c>
      <c r="F65" s="14">
        <f t="shared" si="3"/>
        <v>29529.931557124615</v>
      </c>
    </row>
    <row r="66" spans="2:6" ht="12.75">
      <c r="B66" s="12">
        <v>59</v>
      </c>
      <c r="C66" s="13">
        <f t="shared" si="4"/>
        <v>555.1025097082472</v>
      </c>
      <c r="D66" s="13">
        <f t="shared" si="1"/>
        <v>407.4528519226242</v>
      </c>
      <c r="E66" s="13">
        <f t="shared" si="5"/>
        <v>147.64965778562308</v>
      </c>
      <c r="F66" s="14">
        <f t="shared" si="3"/>
        <v>29122.47870520199</v>
      </c>
    </row>
    <row r="67" spans="2:6" ht="12.75">
      <c r="B67" s="12">
        <v>60</v>
      </c>
      <c r="C67" s="13">
        <f t="shared" si="4"/>
        <v>555.1025097082472</v>
      </c>
      <c r="D67" s="13">
        <f t="shared" si="1"/>
        <v>409.49011618223733</v>
      </c>
      <c r="E67" s="13">
        <f t="shared" si="5"/>
        <v>145.61239352600992</v>
      </c>
      <c r="F67" s="14">
        <f t="shared" si="3"/>
        <v>28712.98858901975</v>
      </c>
    </row>
    <row r="68" spans="2:6" ht="12.75">
      <c r="B68" s="12">
        <v>61</v>
      </c>
      <c r="C68" s="13">
        <f t="shared" si="4"/>
        <v>555.1025097082472</v>
      </c>
      <c r="D68" s="13">
        <f t="shared" si="1"/>
        <v>411.53756676314845</v>
      </c>
      <c r="E68" s="13">
        <f t="shared" si="5"/>
        <v>143.56494294509875</v>
      </c>
      <c r="F68" s="14">
        <f t="shared" si="3"/>
        <v>28301.451022256602</v>
      </c>
    </row>
    <row r="69" spans="2:6" ht="12.75">
      <c r="B69" s="12">
        <v>62</v>
      </c>
      <c r="C69" s="13">
        <f t="shared" si="4"/>
        <v>555.1025097082472</v>
      </c>
      <c r="D69" s="13">
        <f t="shared" si="1"/>
        <v>413.5952545969642</v>
      </c>
      <c r="E69" s="13">
        <f t="shared" si="5"/>
        <v>141.507255111283</v>
      </c>
      <c r="F69" s="14">
        <f t="shared" si="3"/>
        <v>27887.85576765964</v>
      </c>
    </row>
    <row r="70" spans="2:6" ht="12.75">
      <c r="B70" s="12">
        <v>63</v>
      </c>
      <c r="C70" s="13">
        <f t="shared" si="4"/>
        <v>555.1025097082472</v>
      </c>
      <c r="D70" s="13">
        <f t="shared" si="1"/>
        <v>415.6632308699491</v>
      </c>
      <c r="E70" s="13">
        <f t="shared" si="5"/>
        <v>139.43927883829818</v>
      </c>
      <c r="F70" s="14">
        <f t="shared" si="3"/>
        <v>27472.19253678969</v>
      </c>
    </row>
    <row r="71" spans="2:6" ht="12.75">
      <c r="B71" s="12">
        <v>64</v>
      </c>
      <c r="C71" s="13">
        <f t="shared" si="4"/>
        <v>555.1025097082472</v>
      </c>
      <c r="D71" s="13">
        <f t="shared" si="1"/>
        <v>417.74154702429877</v>
      </c>
      <c r="E71" s="13">
        <f t="shared" si="5"/>
        <v>137.36096268394846</v>
      </c>
      <c r="F71" s="14">
        <f t="shared" si="3"/>
        <v>27054.45098976539</v>
      </c>
    </row>
    <row r="72" spans="2:6" ht="12.75">
      <c r="B72" s="12">
        <v>65</v>
      </c>
      <c r="C72" s="13">
        <f aca="true" t="shared" si="6" ref="C72:C103">PMT(INTEREST_RATE/12,120,-LOAN_AMOUNT)+$E$4</f>
        <v>555.1025097082472</v>
      </c>
      <c r="D72" s="13">
        <f t="shared" si="1"/>
        <v>419.8302547594203</v>
      </c>
      <c r="E72" s="13">
        <f t="shared" si="5"/>
        <v>135.27225494882694</v>
      </c>
      <c r="F72" s="14">
        <f t="shared" si="3"/>
        <v>26634.62073500597</v>
      </c>
    </row>
    <row r="73" spans="2:6" ht="12.75">
      <c r="B73" s="12">
        <v>66</v>
      </c>
      <c r="C73" s="13">
        <f t="shared" si="6"/>
        <v>555.1025097082472</v>
      </c>
      <c r="D73" s="13">
        <f aca="true" t="shared" si="7" ref="D73:D127">+C73-E73</f>
        <v>421.92940603321733</v>
      </c>
      <c r="E73" s="13">
        <f aca="true" t="shared" si="8" ref="E73:E104">IF(B73="","",IF(B73="Totals",SUM(E$8),(F72*INTEREST_RATE/12)))</f>
        <v>133.17310367502986</v>
      </c>
      <c r="F73" s="14">
        <f t="shared" si="3"/>
        <v>26212.691328972753</v>
      </c>
    </row>
    <row r="74" spans="2:6" ht="12.75">
      <c r="B74" s="12">
        <v>67</v>
      </c>
      <c r="C74" s="13">
        <f t="shared" si="6"/>
        <v>555.1025097082472</v>
      </c>
      <c r="D74" s="13">
        <f t="shared" si="7"/>
        <v>424.03905306338345</v>
      </c>
      <c r="E74" s="13">
        <f t="shared" si="8"/>
        <v>131.06345664486375</v>
      </c>
      <c r="F74" s="14">
        <f aca="true" t="shared" si="9" ref="F74:F127">IF(B74="","",IF(B74="Totals","",F73-D74))</f>
        <v>25788.652275909368</v>
      </c>
    </row>
    <row r="75" spans="2:6" ht="12.75">
      <c r="B75" s="12">
        <v>68</v>
      </c>
      <c r="C75" s="13">
        <f t="shared" si="6"/>
        <v>555.1025097082472</v>
      </c>
      <c r="D75" s="13">
        <f t="shared" si="7"/>
        <v>426.1592483287004</v>
      </c>
      <c r="E75" s="13">
        <f t="shared" si="8"/>
        <v>128.94326137954684</v>
      </c>
      <c r="F75" s="14">
        <f t="shared" si="9"/>
        <v>25362.49302758067</v>
      </c>
    </row>
    <row r="76" spans="2:6" ht="12.75">
      <c r="B76" s="12">
        <v>69</v>
      </c>
      <c r="C76" s="13">
        <f t="shared" si="6"/>
        <v>555.1025097082472</v>
      </c>
      <c r="D76" s="13">
        <f t="shared" si="7"/>
        <v>428.29004457034387</v>
      </c>
      <c r="E76" s="13">
        <f t="shared" si="8"/>
        <v>126.81246513790335</v>
      </c>
      <c r="F76" s="14">
        <f t="shared" si="9"/>
        <v>24934.202983010324</v>
      </c>
    </row>
    <row r="77" spans="2:6" ht="12.75">
      <c r="B77" s="12">
        <v>70</v>
      </c>
      <c r="C77" s="13">
        <f t="shared" si="6"/>
        <v>555.1025097082472</v>
      </c>
      <c r="D77" s="13">
        <f t="shared" si="7"/>
        <v>430.4314947931956</v>
      </c>
      <c r="E77" s="13">
        <f t="shared" si="8"/>
        <v>124.67101491505161</v>
      </c>
      <c r="F77" s="14">
        <f t="shared" si="9"/>
        <v>24503.771488217128</v>
      </c>
    </row>
    <row r="78" spans="2:6" ht="12.75">
      <c r="B78" s="12">
        <v>71</v>
      </c>
      <c r="C78" s="13">
        <f t="shared" si="6"/>
        <v>555.1025097082472</v>
      </c>
      <c r="D78" s="13">
        <f t="shared" si="7"/>
        <v>432.5836522671616</v>
      </c>
      <c r="E78" s="13">
        <f t="shared" si="8"/>
        <v>122.51885744108563</v>
      </c>
      <c r="F78" s="14">
        <f t="shared" si="9"/>
        <v>24071.187835949968</v>
      </c>
    </row>
    <row r="79" spans="2:6" ht="12.75">
      <c r="B79" s="12">
        <v>72</v>
      </c>
      <c r="C79" s="13">
        <f t="shared" si="6"/>
        <v>555.1025097082472</v>
      </c>
      <c r="D79" s="13">
        <f t="shared" si="7"/>
        <v>434.7465705284974</v>
      </c>
      <c r="E79" s="13">
        <f t="shared" si="8"/>
        <v>120.35593917974984</v>
      </c>
      <c r="F79" s="14">
        <f t="shared" si="9"/>
        <v>23636.441265421472</v>
      </c>
    </row>
    <row r="80" spans="2:6" ht="12.75">
      <c r="B80" s="12">
        <v>73</v>
      </c>
      <c r="C80" s="13">
        <f t="shared" si="6"/>
        <v>555.1025097082472</v>
      </c>
      <c r="D80" s="13">
        <f t="shared" si="7"/>
        <v>436.9203033811399</v>
      </c>
      <c r="E80" s="13">
        <f t="shared" si="8"/>
        <v>118.18220632710735</v>
      </c>
      <c r="F80" s="14">
        <f t="shared" si="9"/>
        <v>23199.520962040333</v>
      </c>
    </row>
    <row r="81" spans="2:6" ht="12.75">
      <c r="B81" s="12">
        <v>74</v>
      </c>
      <c r="C81" s="13">
        <f t="shared" si="6"/>
        <v>555.1025097082472</v>
      </c>
      <c r="D81" s="13">
        <f t="shared" si="7"/>
        <v>439.10490489804556</v>
      </c>
      <c r="E81" s="13">
        <f t="shared" si="8"/>
        <v>115.99760481020166</v>
      </c>
      <c r="F81" s="14">
        <f t="shared" si="9"/>
        <v>22760.416057142287</v>
      </c>
    </row>
    <row r="82" spans="2:6" ht="12.75">
      <c r="B82" s="12">
        <v>75</v>
      </c>
      <c r="C82" s="13">
        <f t="shared" si="6"/>
        <v>555.1025097082472</v>
      </c>
      <c r="D82" s="13">
        <f t="shared" si="7"/>
        <v>441.3004294225358</v>
      </c>
      <c r="E82" s="13">
        <f t="shared" si="8"/>
        <v>113.80208028571144</v>
      </c>
      <c r="F82" s="14">
        <f t="shared" si="9"/>
        <v>22319.11562771975</v>
      </c>
    </row>
    <row r="83" spans="2:6" ht="12.75">
      <c r="B83" s="12">
        <v>76</v>
      </c>
      <c r="C83" s="13">
        <f t="shared" si="6"/>
        <v>555.1025097082472</v>
      </c>
      <c r="D83" s="13">
        <f t="shared" si="7"/>
        <v>443.5069315696485</v>
      </c>
      <c r="E83" s="13">
        <f t="shared" si="8"/>
        <v>111.59557813859875</v>
      </c>
      <c r="F83" s="14">
        <f t="shared" si="9"/>
        <v>21875.608696150102</v>
      </c>
    </row>
    <row r="84" spans="2:6" ht="12.75">
      <c r="B84" s="12">
        <v>77</v>
      </c>
      <c r="C84" s="13">
        <f t="shared" si="6"/>
        <v>555.1025097082472</v>
      </c>
      <c r="D84" s="13">
        <f t="shared" si="7"/>
        <v>445.7244662274967</v>
      </c>
      <c r="E84" s="13">
        <f t="shared" si="8"/>
        <v>109.37804348075052</v>
      </c>
      <c r="F84" s="14">
        <f t="shared" si="9"/>
        <v>21429.884229922605</v>
      </c>
    </row>
    <row r="85" spans="2:6" ht="12.75">
      <c r="B85" s="12">
        <v>78</v>
      </c>
      <c r="C85" s="13">
        <f t="shared" si="6"/>
        <v>555.1025097082472</v>
      </c>
      <c r="D85" s="13">
        <f t="shared" si="7"/>
        <v>447.9530885586342</v>
      </c>
      <c r="E85" s="13">
        <f t="shared" si="8"/>
        <v>107.14942114961302</v>
      </c>
      <c r="F85" s="14">
        <f t="shared" si="9"/>
        <v>20981.93114136397</v>
      </c>
    </row>
    <row r="86" spans="2:6" ht="12.75">
      <c r="B86" s="12">
        <v>79</v>
      </c>
      <c r="C86" s="13">
        <f t="shared" si="6"/>
        <v>555.1025097082472</v>
      </c>
      <c r="D86" s="13">
        <f t="shared" si="7"/>
        <v>450.1928540014274</v>
      </c>
      <c r="E86" s="13">
        <f t="shared" si="8"/>
        <v>104.90965570681983</v>
      </c>
      <c r="F86" s="14">
        <f t="shared" si="9"/>
        <v>20531.738287362543</v>
      </c>
    </row>
    <row r="87" spans="2:6" ht="12.75">
      <c r="B87" s="12">
        <v>80</v>
      </c>
      <c r="C87" s="13">
        <f t="shared" si="6"/>
        <v>555.1025097082472</v>
      </c>
      <c r="D87" s="13">
        <f t="shared" si="7"/>
        <v>452.4438182714345</v>
      </c>
      <c r="E87" s="13">
        <f t="shared" si="8"/>
        <v>102.65869143681272</v>
      </c>
      <c r="F87" s="14">
        <f t="shared" si="9"/>
        <v>20079.29446909111</v>
      </c>
    </row>
    <row r="88" spans="2:6" ht="12.75">
      <c r="B88" s="12">
        <v>81</v>
      </c>
      <c r="C88" s="13">
        <f t="shared" si="6"/>
        <v>555.1025097082472</v>
      </c>
      <c r="D88" s="13">
        <f t="shared" si="7"/>
        <v>454.7060373627917</v>
      </c>
      <c r="E88" s="13">
        <f t="shared" si="8"/>
        <v>100.39647234545555</v>
      </c>
      <c r="F88" s="14">
        <f t="shared" si="9"/>
        <v>19624.58843172832</v>
      </c>
    </row>
    <row r="89" spans="2:6" ht="12.75">
      <c r="B89" s="12">
        <v>82</v>
      </c>
      <c r="C89" s="13">
        <f t="shared" si="6"/>
        <v>555.1025097082472</v>
      </c>
      <c r="D89" s="13">
        <f t="shared" si="7"/>
        <v>456.97956754960563</v>
      </c>
      <c r="E89" s="13">
        <f t="shared" si="8"/>
        <v>98.12294215864159</v>
      </c>
      <c r="F89" s="14">
        <f t="shared" si="9"/>
        <v>19167.608864178714</v>
      </c>
    </row>
    <row r="90" spans="2:6" ht="12.75">
      <c r="B90" s="12">
        <v>83</v>
      </c>
      <c r="C90" s="13">
        <f t="shared" si="6"/>
        <v>555.1025097082472</v>
      </c>
      <c r="D90" s="13">
        <f t="shared" si="7"/>
        <v>459.26446538735365</v>
      </c>
      <c r="E90" s="13">
        <f t="shared" si="8"/>
        <v>95.83804432089357</v>
      </c>
      <c r="F90" s="14">
        <f t="shared" si="9"/>
        <v>18708.34439879136</v>
      </c>
    </row>
    <row r="91" spans="2:6" ht="12.75">
      <c r="B91" s="12">
        <v>84</v>
      </c>
      <c r="C91" s="13">
        <f t="shared" si="6"/>
        <v>555.1025097082472</v>
      </c>
      <c r="D91" s="13">
        <f t="shared" si="7"/>
        <v>461.5607877142904</v>
      </c>
      <c r="E91" s="13">
        <f t="shared" si="8"/>
        <v>93.5417219939568</v>
      </c>
      <c r="F91" s="14">
        <f t="shared" si="9"/>
        <v>18246.78361107707</v>
      </c>
    </row>
    <row r="92" spans="2:6" ht="12.75">
      <c r="B92" s="12">
        <v>85</v>
      </c>
      <c r="C92" s="13">
        <f t="shared" si="6"/>
        <v>555.1025097082472</v>
      </c>
      <c r="D92" s="13">
        <f t="shared" si="7"/>
        <v>463.8685916528619</v>
      </c>
      <c r="E92" s="13">
        <f t="shared" si="8"/>
        <v>91.23391805538535</v>
      </c>
      <c r="F92" s="14">
        <f t="shared" si="9"/>
        <v>17782.915019424207</v>
      </c>
    </row>
    <row r="93" spans="2:6" ht="12.75">
      <c r="B93" s="12">
        <v>86</v>
      </c>
      <c r="C93" s="13">
        <f t="shared" si="6"/>
        <v>555.1025097082472</v>
      </c>
      <c r="D93" s="13">
        <f t="shared" si="7"/>
        <v>466.1879346111262</v>
      </c>
      <c r="E93" s="13">
        <f t="shared" si="8"/>
        <v>88.91457509712103</v>
      </c>
      <c r="F93" s="14">
        <f t="shared" si="9"/>
        <v>17316.72708481308</v>
      </c>
    </row>
    <row r="94" spans="2:6" ht="12.75">
      <c r="B94" s="12">
        <v>87</v>
      </c>
      <c r="C94" s="13">
        <f t="shared" si="6"/>
        <v>555.1025097082472</v>
      </c>
      <c r="D94" s="13">
        <f t="shared" si="7"/>
        <v>468.51887428418183</v>
      </c>
      <c r="E94" s="13">
        <f t="shared" si="8"/>
        <v>86.58363542406539</v>
      </c>
      <c r="F94" s="14">
        <f t="shared" si="9"/>
        <v>16848.208210528897</v>
      </c>
    </row>
    <row r="95" spans="2:6" ht="12.75">
      <c r="B95" s="12">
        <v>88</v>
      </c>
      <c r="C95" s="13">
        <f t="shared" si="6"/>
        <v>555.1025097082472</v>
      </c>
      <c r="D95" s="13">
        <f t="shared" si="7"/>
        <v>470.8614686556027</v>
      </c>
      <c r="E95" s="13">
        <f t="shared" si="8"/>
        <v>84.24104105264449</v>
      </c>
      <c r="F95" s="14">
        <f t="shared" si="9"/>
        <v>16377.346741873294</v>
      </c>
    </row>
    <row r="96" spans="2:6" ht="12.75">
      <c r="B96" s="12">
        <v>89</v>
      </c>
      <c r="C96" s="13">
        <f t="shared" si="6"/>
        <v>555.1025097082472</v>
      </c>
      <c r="D96" s="13">
        <f t="shared" si="7"/>
        <v>473.21577599888076</v>
      </c>
      <c r="E96" s="13">
        <f t="shared" si="8"/>
        <v>81.88673370936647</v>
      </c>
      <c r="F96" s="14">
        <f t="shared" si="9"/>
        <v>15904.130965874414</v>
      </c>
    </row>
    <row r="97" spans="2:6" ht="12.75">
      <c r="B97" s="12">
        <v>90</v>
      </c>
      <c r="C97" s="13">
        <f t="shared" si="6"/>
        <v>555.1025097082472</v>
      </c>
      <c r="D97" s="13">
        <f t="shared" si="7"/>
        <v>475.58185487887516</v>
      </c>
      <c r="E97" s="13">
        <f t="shared" si="8"/>
        <v>79.52065482937206</v>
      </c>
      <c r="F97" s="14">
        <f t="shared" si="9"/>
        <v>15428.549110995538</v>
      </c>
    </row>
    <row r="98" spans="2:6" ht="12.75">
      <c r="B98" s="12">
        <v>91</v>
      </c>
      <c r="C98" s="13">
        <f t="shared" si="6"/>
        <v>555.1025097082472</v>
      </c>
      <c r="D98" s="13">
        <f t="shared" si="7"/>
        <v>477.95976415326953</v>
      </c>
      <c r="E98" s="13">
        <f t="shared" si="8"/>
        <v>77.14274555497768</v>
      </c>
      <c r="F98" s="14">
        <f t="shared" si="9"/>
        <v>14950.58934684227</v>
      </c>
    </row>
    <row r="99" spans="2:6" ht="12.75">
      <c r="B99" s="12">
        <v>92</v>
      </c>
      <c r="C99" s="13">
        <f t="shared" si="6"/>
        <v>555.1025097082472</v>
      </c>
      <c r="D99" s="13">
        <f t="shared" si="7"/>
        <v>480.3495629740359</v>
      </c>
      <c r="E99" s="13">
        <f t="shared" si="8"/>
        <v>74.75294673421133</v>
      </c>
      <c r="F99" s="14">
        <f t="shared" si="9"/>
        <v>14470.239783868234</v>
      </c>
    </row>
    <row r="100" spans="2:6" ht="12.75">
      <c r="B100" s="12">
        <v>93</v>
      </c>
      <c r="C100" s="13">
        <f t="shared" si="6"/>
        <v>555.1025097082472</v>
      </c>
      <c r="D100" s="13">
        <f t="shared" si="7"/>
        <v>482.75131078890604</v>
      </c>
      <c r="E100" s="13">
        <f t="shared" si="8"/>
        <v>72.35119891934117</v>
      </c>
      <c r="F100" s="14">
        <f t="shared" si="9"/>
        <v>13987.488473079327</v>
      </c>
    </row>
    <row r="101" spans="2:6" ht="12.75">
      <c r="B101" s="12">
        <v>94</v>
      </c>
      <c r="C101" s="13">
        <f t="shared" si="6"/>
        <v>555.1025097082472</v>
      </c>
      <c r="D101" s="13">
        <f t="shared" si="7"/>
        <v>485.1650673428506</v>
      </c>
      <c r="E101" s="13">
        <f t="shared" si="8"/>
        <v>69.93744236539663</v>
      </c>
      <c r="F101" s="14">
        <f t="shared" si="9"/>
        <v>13502.323405736477</v>
      </c>
    </row>
    <row r="102" spans="2:6" ht="12.75">
      <c r="B102" s="12">
        <v>95</v>
      </c>
      <c r="C102" s="13">
        <f t="shared" si="6"/>
        <v>555.1025097082472</v>
      </c>
      <c r="D102" s="13">
        <f t="shared" si="7"/>
        <v>487.59089267956483</v>
      </c>
      <c r="E102" s="13">
        <f t="shared" si="8"/>
        <v>67.51161702868238</v>
      </c>
      <c r="F102" s="14">
        <f t="shared" si="9"/>
        <v>13014.732513056912</v>
      </c>
    </row>
    <row r="103" spans="2:6" ht="12.75">
      <c r="B103" s="12">
        <v>96</v>
      </c>
      <c r="C103" s="13">
        <f t="shared" si="6"/>
        <v>555.1025097082472</v>
      </c>
      <c r="D103" s="13">
        <f t="shared" si="7"/>
        <v>490.02884714296266</v>
      </c>
      <c r="E103" s="13">
        <f t="shared" si="8"/>
        <v>65.07366256528455</v>
      </c>
      <c r="F103" s="14">
        <f t="shared" si="9"/>
        <v>12524.703665913948</v>
      </c>
    </row>
    <row r="104" spans="2:6" ht="12.75">
      <c r="B104" s="12">
        <v>97</v>
      </c>
      <c r="C104" s="13">
        <f aca="true" t="shared" si="10" ref="C104:C127">PMT(INTEREST_RATE/12,120,-LOAN_AMOUNT)+$E$4</f>
        <v>555.1025097082472</v>
      </c>
      <c r="D104" s="13">
        <f t="shared" si="7"/>
        <v>492.4789913786775</v>
      </c>
      <c r="E104" s="13">
        <f t="shared" si="8"/>
        <v>62.62351832956974</v>
      </c>
      <c r="F104" s="14">
        <f t="shared" si="9"/>
        <v>12032.224674535271</v>
      </c>
    </row>
    <row r="105" spans="2:6" ht="12.75">
      <c r="B105" s="12">
        <v>98</v>
      </c>
      <c r="C105" s="13">
        <f t="shared" si="10"/>
        <v>555.1025097082472</v>
      </c>
      <c r="D105" s="13">
        <f t="shared" si="7"/>
        <v>494.9413863355709</v>
      </c>
      <c r="E105" s="13">
        <f aca="true" t="shared" si="11" ref="E105:E127">IF(B105="","",IF(B105="Totals",SUM(E$8),(F104*INTEREST_RATE/12)))</f>
        <v>60.16112337267635</v>
      </c>
      <c r="F105" s="14">
        <f t="shared" si="9"/>
        <v>11537.2832881997</v>
      </c>
    </row>
    <row r="106" spans="2:6" ht="12.75">
      <c r="B106" s="12">
        <v>99</v>
      </c>
      <c r="C106" s="13">
        <f t="shared" si="10"/>
        <v>555.1025097082472</v>
      </c>
      <c r="D106" s="13">
        <f t="shared" si="7"/>
        <v>497.4160932672487</v>
      </c>
      <c r="E106" s="13">
        <f t="shared" si="11"/>
        <v>57.6864164409985</v>
      </c>
      <c r="F106" s="14">
        <f t="shared" si="9"/>
        <v>11039.86719493245</v>
      </c>
    </row>
    <row r="107" spans="2:6" ht="12.75">
      <c r="B107" s="12">
        <v>100</v>
      </c>
      <c r="C107" s="13">
        <f t="shared" si="10"/>
        <v>555.1025097082472</v>
      </c>
      <c r="D107" s="13">
        <f t="shared" si="7"/>
        <v>499.903173733585</v>
      </c>
      <c r="E107" s="13">
        <f t="shared" si="11"/>
        <v>55.199335974662255</v>
      </c>
      <c r="F107" s="14">
        <f t="shared" si="9"/>
        <v>10539.964021198866</v>
      </c>
    </row>
    <row r="108" spans="2:6" ht="12.75">
      <c r="B108" s="12">
        <v>101</v>
      </c>
      <c r="C108" s="13">
        <f t="shared" si="10"/>
        <v>555.1025097082472</v>
      </c>
      <c r="D108" s="13">
        <f t="shared" si="7"/>
        <v>502.4026896022529</v>
      </c>
      <c r="E108" s="13">
        <f t="shared" si="11"/>
        <v>52.69982010599433</v>
      </c>
      <c r="F108" s="14">
        <f t="shared" si="9"/>
        <v>10037.561331596613</v>
      </c>
    </row>
    <row r="109" spans="2:6" ht="12.75">
      <c r="B109" s="12">
        <v>102</v>
      </c>
      <c r="C109" s="13">
        <f t="shared" si="10"/>
        <v>555.1025097082472</v>
      </c>
      <c r="D109" s="13">
        <f t="shared" si="7"/>
        <v>504.91470305026417</v>
      </c>
      <c r="E109" s="13">
        <f t="shared" si="11"/>
        <v>50.18780665798306</v>
      </c>
      <c r="F109" s="14">
        <f t="shared" si="9"/>
        <v>9532.646628546348</v>
      </c>
    </row>
    <row r="110" spans="2:6" ht="12.75">
      <c r="B110" s="12">
        <v>103</v>
      </c>
      <c r="C110" s="13">
        <f t="shared" si="10"/>
        <v>555.1025097082472</v>
      </c>
      <c r="D110" s="13">
        <f t="shared" si="7"/>
        <v>507.43927656551546</v>
      </c>
      <c r="E110" s="13">
        <f t="shared" si="11"/>
        <v>47.66323314273174</v>
      </c>
      <c r="F110" s="14">
        <f t="shared" si="9"/>
        <v>9025.207351980833</v>
      </c>
    </row>
    <row r="111" spans="2:6" ht="12.75">
      <c r="B111" s="12">
        <v>104</v>
      </c>
      <c r="C111" s="13">
        <f t="shared" si="10"/>
        <v>555.1025097082472</v>
      </c>
      <c r="D111" s="13">
        <f t="shared" si="7"/>
        <v>509.9764729483431</v>
      </c>
      <c r="E111" s="13">
        <f t="shared" si="11"/>
        <v>45.12603675990416</v>
      </c>
      <c r="F111" s="14">
        <f t="shared" si="9"/>
        <v>8515.23087903249</v>
      </c>
    </row>
    <row r="112" spans="2:6" ht="12.75">
      <c r="B112" s="12">
        <v>105</v>
      </c>
      <c r="C112" s="13">
        <f t="shared" si="10"/>
        <v>555.1025097082472</v>
      </c>
      <c r="D112" s="13">
        <f t="shared" si="7"/>
        <v>512.5263553130848</v>
      </c>
      <c r="E112" s="13">
        <f t="shared" si="11"/>
        <v>42.57615439516245</v>
      </c>
      <c r="F112" s="14">
        <f t="shared" si="9"/>
        <v>8002.704523719405</v>
      </c>
    </row>
    <row r="113" spans="2:6" ht="12.75">
      <c r="B113" s="12">
        <v>106</v>
      </c>
      <c r="C113" s="13">
        <f t="shared" si="10"/>
        <v>555.1025097082472</v>
      </c>
      <c r="D113" s="13">
        <f t="shared" si="7"/>
        <v>515.0889870896502</v>
      </c>
      <c r="E113" s="13">
        <f t="shared" si="11"/>
        <v>40.01352261859702</v>
      </c>
      <c r="F113" s="14">
        <f t="shared" si="9"/>
        <v>7487.615536629755</v>
      </c>
    </row>
    <row r="114" spans="2:6" ht="12.75">
      <c r="B114" s="12">
        <v>107</v>
      </c>
      <c r="C114" s="13">
        <f t="shared" si="10"/>
        <v>555.1025097082472</v>
      </c>
      <c r="D114" s="13">
        <f t="shared" si="7"/>
        <v>517.6644320250984</v>
      </c>
      <c r="E114" s="13">
        <f t="shared" si="11"/>
        <v>37.43807768314878</v>
      </c>
      <c r="F114" s="14">
        <f t="shared" si="9"/>
        <v>6969.951104604657</v>
      </c>
    </row>
    <row r="115" spans="2:6" ht="12.75">
      <c r="B115" s="12">
        <v>108</v>
      </c>
      <c r="C115" s="13">
        <f t="shared" si="10"/>
        <v>555.1025097082472</v>
      </c>
      <c r="D115" s="13">
        <f t="shared" si="7"/>
        <v>520.2527541852239</v>
      </c>
      <c r="E115" s="13">
        <f t="shared" si="11"/>
        <v>34.84975552302328</v>
      </c>
      <c r="F115" s="14">
        <f t="shared" si="9"/>
        <v>6449.698350419433</v>
      </c>
    </row>
    <row r="116" spans="2:6" ht="12.75">
      <c r="B116" s="12">
        <v>109</v>
      </c>
      <c r="C116" s="13">
        <f t="shared" si="10"/>
        <v>555.1025097082472</v>
      </c>
      <c r="D116" s="13">
        <f t="shared" si="7"/>
        <v>522.8540179561501</v>
      </c>
      <c r="E116" s="13">
        <f t="shared" si="11"/>
        <v>32.248491752097166</v>
      </c>
      <c r="F116" s="14">
        <f t="shared" si="9"/>
        <v>5926.844332463283</v>
      </c>
    </row>
    <row r="117" spans="2:6" ht="12.75">
      <c r="B117" s="12">
        <v>110</v>
      </c>
      <c r="C117" s="13">
        <f t="shared" si="10"/>
        <v>555.1025097082472</v>
      </c>
      <c r="D117" s="13">
        <f t="shared" si="7"/>
        <v>525.4682880459308</v>
      </c>
      <c r="E117" s="13">
        <f t="shared" si="11"/>
        <v>29.63422166231641</v>
      </c>
      <c r="F117" s="14">
        <f t="shared" si="9"/>
        <v>5401.376044417352</v>
      </c>
    </row>
    <row r="118" spans="2:6" ht="12.75">
      <c r="B118" s="12">
        <v>111</v>
      </c>
      <c r="C118" s="13">
        <f t="shared" si="10"/>
        <v>555.1025097082472</v>
      </c>
      <c r="D118" s="13">
        <f t="shared" si="7"/>
        <v>528.0956294861604</v>
      </c>
      <c r="E118" s="13">
        <f t="shared" si="11"/>
        <v>27.00688022208676</v>
      </c>
      <c r="F118" s="14">
        <f t="shared" si="9"/>
        <v>4873.280414931191</v>
      </c>
    </row>
    <row r="119" spans="2:6" ht="12.75">
      <c r="B119" s="12">
        <v>112</v>
      </c>
      <c r="C119" s="13">
        <f t="shared" si="10"/>
        <v>555.1025097082472</v>
      </c>
      <c r="D119" s="13">
        <f t="shared" si="7"/>
        <v>530.7361076335912</v>
      </c>
      <c r="E119" s="13">
        <f t="shared" si="11"/>
        <v>24.366402074655955</v>
      </c>
      <c r="F119" s="14">
        <f t="shared" si="9"/>
        <v>4342.5443072976</v>
      </c>
    </row>
    <row r="120" spans="2:6" ht="12.75">
      <c r="B120" s="12">
        <v>113</v>
      </c>
      <c r="C120" s="13">
        <f t="shared" si="10"/>
        <v>555.1025097082472</v>
      </c>
      <c r="D120" s="13">
        <f t="shared" si="7"/>
        <v>533.3897881717593</v>
      </c>
      <c r="E120" s="13">
        <f t="shared" si="11"/>
        <v>21.712721536488</v>
      </c>
      <c r="F120" s="14">
        <f t="shared" si="9"/>
        <v>3809.154519125841</v>
      </c>
    </row>
    <row r="121" spans="2:6" ht="12.75">
      <c r="B121" s="12">
        <v>114</v>
      </c>
      <c r="C121" s="13">
        <f t="shared" si="10"/>
        <v>555.1025097082472</v>
      </c>
      <c r="D121" s="13">
        <f t="shared" si="7"/>
        <v>536.0567371126181</v>
      </c>
      <c r="E121" s="13">
        <f t="shared" si="11"/>
        <v>19.045772595629206</v>
      </c>
      <c r="F121" s="14">
        <f t="shared" si="9"/>
        <v>3273.097782013223</v>
      </c>
    </row>
    <row r="122" spans="2:6" ht="12.75">
      <c r="B122" s="12">
        <v>115</v>
      </c>
      <c r="C122" s="13">
        <f t="shared" si="10"/>
        <v>555.1025097082472</v>
      </c>
      <c r="D122" s="13">
        <f t="shared" si="7"/>
        <v>538.7370207981811</v>
      </c>
      <c r="E122" s="13">
        <f t="shared" si="11"/>
        <v>16.365488910066116</v>
      </c>
      <c r="F122" s="14">
        <f t="shared" si="9"/>
        <v>2734.3607612150417</v>
      </c>
    </row>
    <row r="123" spans="2:6" ht="12.75">
      <c r="B123" s="12">
        <v>116</v>
      </c>
      <c r="C123" s="13">
        <f t="shared" si="10"/>
        <v>555.1025097082472</v>
      </c>
      <c r="D123" s="13">
        <f t="shared" si="7"/>
        <v>541.430705902172</v>
      </c>
      <c r="E123" s="13">
        <f t="shared" si="11"/>
        <v>13.671803806075209</v>
      </c>
      <c r="F123" s="14">
        <f t="shared" si="9"/>
        <v>2192.9300553128696</v>
      </c>
    </row>
    <row r="124" spans="2:6" ht="12.75">
      <c r="B124" s="12">
        <v>117</v>
      </c>
      <c r="C124" s="13">
        <f t="shared" si="10"/>
        <v>555.1025097082472</v>
      </c>
      <c r="D124" s="13">
        <f t="shared" si="7"/>
        <v>544.1378594316828</v>
      </c>
      <c r="E124" s="13">
        <f t="shared" si="11"/>
        <v>10.964650276564347</v>
      </c>
      <c r="F124" s="14">
        <f t="shared" si="9"/>
        <v>1648.7921958811867</v>
      </c>
    </row>
    <row r="125" spans="2:6" ht="12.75">
      <c r="B125" s="12">
        <v>118</v>
      </c>
      <c r="C125" s="13">
        <f t="shared" si="10"/>
        <v>555.1025097082472</v>
      </c>
      <c r="D125" s="13">
        <f t="shared" si="7"/>
        <v>546.8585487288412</v>
      </c>
      <c r="E125" s="13">
        <f t="shared" si="11"/>
        <v>8.243960979405934</v>
      </c>
      <c r="F125" s="14">
        <f t="shared" si="9"/>
        <v>1101.9336471523454</v>
      </c>
    </row>
    <row r="126" spans="2:6" ht="12.75">
      <c r="B126" s="12">
        <v>119</v>
      </c>
      <c r="C126" s="13">
        <f t="shared" si="10"/>
        <v>555.1025097082472</v>
      </c>
      <c r="D126" s="13">
        <f t="shared" si="7"/>
        <v>549.5928414724855</v>
      </c>
      <c r="E126" s="13">
        <f t="shared" si="11"/>
        <v>5.509668235761727</v>
      </c>
      <c r="F126" s="14">
        <f t="shared" si="9"/>
        <v>552.34080567986</v>
      </c>
    </row>
    <row r="127" spans="2:6" ht="13.5" thickBot="1">
      <c r="B127" s="15">
        <v>120</v>
      </c>
      <c r="C127" s="16">
        <f t="shared" si="10"/>
        <v>555.1025097082472</v>
      </c>
      <c r="D127" s="16">
        <f t="shared" si="7"/>
        <v>552.3408056798479</v>
      </c>
      <c r="E127" s="16">
        <f t="shared" si="11"/>
        <v>2.7617040283992993</v>
      </c>
      <c r="F127" s="17">
        <f t="shared" si="9"/>
        <v>1.2050804798491299E-11</v>
      </c>
    </row>
    <row r="128" ht="12.75">
      <c r="B128" s="18" t="s">
        <v>9</v>
      </c>
    </row>
  </sheetData>
  <sheetProtection/>
  <hyperlinks>
    <hyperlink ref="B128" r:id="rId1" display="Copyright © 2017 Money-zine.com"/>
  </hyperlinks>
  <printOptions gridLines="1" horizontalCentered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&amp;L&amp;D &amp;T&amp;CPage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Money-Zine.com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10-Year Amortization Schedule</dc:title>
  <dc:subject>Amortization Schedules</dc:subject>
  <dc:creator>Money-Zine.com</dc:creator>
  <cp:keywords>10-Year Amortization Schedule, Amortization Schedule, Amortization Schedules, Amortization Table, Amortization Tables</cp:keywords>
  <dc:description/>
  <cp:lastModifiedBy>Main</cp:lastModifiedBy>
  <cp:lastPrinted>2007-12-30T23:30:41Z</cp:lastPrinted>
  <dcterms:created xsi:type="dcterms:W3CDTF">2005-04-11T13:19:56Z</dcterms:created>
  <dcterms:modified xsi:type="dcterms:W3CDTF">2018-10-02T01:51:53Z</dcterms:modified>
  <cp:category>Loans, Mortgages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