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3-Year Table" sheetId="1" r:id="rId1"/>
  </sheets>
  <definedNames>
    <definedName name="INTEREST_RATE">'3-Year Table'!$E$3</definedName>
    <definedName name="LOAN_AMOUNT">'3-Year Table'!$E$2</definedName>
    <definedName name="MONTH_TERM">'3-Year Table'!#REF!</definedName>
    <definedName name="_xlnm.Print_Area" localSheetId="0">'3-Year Table'!$A$1:$G$45</definedName>
  </definedNames>
  <calcPr fullCalcOnLoad="1"/>
</workbook>
</file>

<file path=xl/sharedStrings.xml><?xml version="1.0" encoding="utf-8"?>
<sst xmlns="http://schemas.openxmlformats.org/spreadsheetml/2006/main" count="10" uniqueCount="10">
  <si>
    <t>Payment</t>
  </si>
  <si>
    <t>Interest</t>
  </si>
  <si>
    <t>Balance</t>
  </si>
  <si>
    <t>Loan Amount or Principal</t>
  </si>
  <si>
    <t>Interest Rate on Loan</t>
  </si>
  <si>
    <t>Month</t>
  </si>
  <si>
    <t>Extra Payment to Principal</t>
  </si>
  <si>
    <t>Principal</t>
  </si>
  <si>
    <t>3 Year Amortization Schedule</t>
  </si>
  <si>
    <r>
      <t xml:space="preserve">Copyright </t>
    </r>
    <r>
      <rPr>
        <u val="single"/>
        <sz val="10"/>
        <color indexed="12"/>
        <rFont val="Arial"/>
        <family val="2"/>
      </rPr>
      <t xml:space="preserve">© </t>
    </r>
    <r>
      <rPr>
        <u val="single"/>
        <sz val="10"/>
        <color indexed="12"/>
        <rFont val="Arial"/>
        <family val="0"/>
      </rPr>
      <t>Money-zine.com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</si>
</sst>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mmm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170" fontId="0" fillId="33" borderId="0" xfId="44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170" fontId="5" fillId="33" borderId="0" xfId="44" applyFont="1" applyFill="1" applyAlignment="1">
      <alignment/>
    </xf>
    <xf numFmtId="10" fontId="5" fillId="33" borderId="0" xfId="58" applyNumberFormat="1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170" fontId="1" fillId="33" borderId="0" xfId="44" applyFont="1" applyFill="1" applyAlignment="1">
      <alignment horizontal="center"/>
    </xf>
    <xf numFmtId="0" fontId="0" fillId="33" borderId="10" xfId="0" applyNumberFormat="1" applyFont="1" applyFill="1" applyBorder="1" applyAlignment="1">
      <alignment/>
    </xf>
    <xf numFmtId="170" fontId="0" fillId="33" borderId="11" xfId="44" applyFont="1" applyFill="1" applyBorder="1" applyAlignment="1">
      <alignment/>
    </xf>
    <xf numFmtId="170" fontId="0" fillId="33" borderId="12" xfId="44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170" fontId="0" fillId="33" borderId="14" xfId="44" applyFont="1" applyFill="1" applyBorder="1" applyAlignment="1">
      <alignment/>
    </xf>
    <xf numFmtId="170" fontId="0" fillId="33" borderId="15" xfId="44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170" fontId="0" fillId="33" borderId="17" xfId="44" applyFont="1" applyFill="1" applyBorder="1" applyAlignment="1">
      <alignment/>
    </xf>
    <xf numFmtId="170" fontId="0" fillId="33" borderId="18" xfId="44" applyFont="1" applyFill="1" applyBorder="1" applyAlignment="1">
      <alignment/>
    </xf>
    <xf numFmtId="0" fontId="4" fillId="0" borderId="0" xfId="52" applyFont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-zin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" sqref="E2"/>
    </sheetView>
  </sheetViews>
  <sheetFormatPr defaultColWidth="9.140625" defaultRowHeight="12.75"/>
  <cols>
    <col min="1" max="1" width="1.7109375" style="3" customWidth="1"/>
    <col min="2" max="2" width="9.140625" style="4" customWidth="1"/>
    <col min="3" max="3" width="12.00390625" style="2" customWidth="1"/>
    <col min="4" max="4" width="15.421875" style="2" customWidth="1"/>
    <col min="5" max="5" width="12.00390625" style="2" customWidth="1"/>
    <col min="6" max="6" width="12.57421875" style="2" customWidth="1"/>
    <col min="7" max="7" width="1.7109375" style="3" customWidth="1"/>
    <col min="8" max="16384" width="9.140625" style="3" customWidth="1"/>
  </cols>
  <sheetData>
    <row r="1" ht="12.75">
      <c r="B1" s="1" t="s">
        <v>8</v>
      </c>
    </row>
    <row r="2" spans="3:5" ht="12.75">
      <c r="C2" s="2" t="s">
        <v>3</v>
      </c>
      <c r="E2" s="5">
        <v>5000</v>
      </c>
    </row>
    <row r="3" spans="3:5" ht="12.75">
      <c r="C3" s="2" t="s">
        <v>4</v>
      </c>
      <c r="E3" s="6">
        <v>0.06</v>
      </c>
    </row>
    <row r="4" spans="3:5" ht="12.75">
      <c r="C4" s="2" t="s">
        <v>6</v>
      </c>
      <c r="E4" s="5">
        <v>0</v>
      </c>
    </row>
    <row r="7" spans="2:6" ht="13.5" thickBot="1">
      <c r="B7" s="7" t="s">
        <v>5</v>
      </c>
      <c r="C7" s="8" t="s">
        <v>0</v>
      </c>
      <c r="D7" s="8" t="s">
        <v>7</v>
      </c>
      <c r="E7" s="8" t="s">
        <v>1</v>
      </c>
      <c r="F7" s="8" t="s">
        <v>2</v>
      </c>
    </row>
    <row r="8" spans="2:6" ht="12.75">
      <c r="B8" s="9">
        <v>1</v>
      </c>
      <c r="C8" s="10">
        <f aca="true" t="shared" si="0" ref="C8:C43">PMT(INTEREST_RATE/12,36,-LOAN_AMOUNT)+$E$4</f>
        <v>152.10968725777556</v>
      </c>
      <c r="D8" s="10">
        <f>+C8-E8</f>
        <v>127.10968725777556</v>
      </c>
      <c r="E8" s="10">
        <f>(LOAN_AMOUNT*INTEREST_RATE/12)</f>
        <v>25</v>
      </c>
      <c r="F8" s="11">
        <f>+LOAN_AMOUNT-D8</f>
        <v>4872.8903127422245</v>
      </c>
    </row>
    <row r="9" spans="2:6" ht="12.75">
      <c r="B9" s="12">
        <v>2</v>
      </c>
      <c r="C9" s="13">
        <f t="shared" si="0"/>
        <v>152.10968725777556</v>
      </c>
      <c r="D9" s="13">
        <f aca="true" t="shared" si="1" ref="D9:D43">+C9-E9</f>
        <v>127.74523569406443</v>
      </c>
      <c r="E9" s="13">
        <f>IF(B9="","",IF(B9="Totals",SUM(E$8),(F8*INTEREST_RATE/12)))</f>
        <v>24.364451563711125</v>
      </c>
      <c r="F9" s="14">
        <f aca="true" t="shared" si="2" ref="F9:F24">IF(B9="","",IF(B9="Totals","",F8-D9))</f>
        <v>4745.14507704816</v>
      </c>
    </row>
    <row r="10" spans="2:6" ht="12.75">
      <c r="B10" s="12">
        <v>3</v>
      </c>
      <c r="C10" s="13">
        <f t="shared" si="0"/>
        <v>152.10968725777556</v>
      </c>
      <c r="D10" s="13">
        <f t="shared" si="1"/>
        <v>128.38396187253477</v>
      </c>
      <c r="E10" s="13">
        <f>IF(B10="","",IF(B10="Totals",SUM(E$8:E9),(F9*INTEREST_RATE/12)))</f>
        <v>23.725725385240796</v>
      </c>
      <c r="F10" s="14">
        <f t="shared" si="2"/>
        <v>4616.761115175625</v>
      </c>
    </row>
    <row r="11" spans="2:6" ht="12.75">
      <c r="B11" s="12">
        <v>4</v>
      </c>
      <c r="C11" s="13">
        <f t="shared" si="0"/>
        <v>152.10968725777556</v>
      </c>
      <c r="D11" s="13">
        <f t="shared" si="1"/>
        <v>129.02588168189743</v>
      </c>
      <c r="E11" s="13">
        <f>IF(B11="","",IF(B11="Totals",SUM(E$8:E10),(F10*INTEREST_RATE/12)))</f>
        <v>23.08380557587812</v>
      </c>
      <c r="F11" s="14">
        <f t="shared" si="2"/>
        <v>4487.735233493727</v>
      </c>
    </row>
    <row r="12" spans="2:6" ht="12.75">
      <c r="B12" s="12">
        <v>5</v>
      </c>
      <c r="C12" s="13">
        <f t="shared" si="0"/>
        <v>152.10968725777556</v>
      </c>
      <c r="D12" s="13">
        <f t="shared" si="1"/>
        <v>129.67101109030693</v>
      </c>
      <c r="E12" s="13">
        <f>IF(B12="","",IF(B12="Totals",SUM(E$8:E11),(F11*INTEREST_RATE/12)))</f>
        <v>22.438676167468632</v>
      </c>
      <c r="F12" s="14">
        <f t="shared" si="2"/>
        <v>4358.06422240342</v>
      </c>
    </row>
    <row r="13" spans="2:6" ht="12.75">
      <c r="B13" s="12">
        <v>6</v>
      </c>
      <c r="C13" s="13">
        <f t="shared" si="0"/>
        <v>152.10968725777556</v>
      </c>
      <c r="D13" s="13">
        <f t="shared" si="1"/>
        <v>130.31936614575847</v>
      </c>
      <c r="E13" s="13">
        <f>IF(B13="","",IF(B13="Totals",SUM(E$8:E12),(F12*INTEREST_RATE/12)))</f>
        <v>21.7903211120171</v>
      </c>
      <c r="F13" s="14">
        <f t="shared" si="2"/>
        <v>4227.744856257662</v>
      </c>
    </row>
    <row r="14" spans="2:6" ht="12.75">
      <c r="B14" s="12">
        <v>7</v>
      </c>
      <c r="C14" s="13">
        <f t="shared" si="0"/>
        <v>152.10968725777556</v>
      </c>
      <c r="D14" s="13">
        <f t="shared" si="1"/>
        <v>130.97096297648724</v>
      </c>
      <c r="E14" s="13">
        <f>IF(B14="","",IF(B14="Totals",SUM(E$8:E13),(F13*INTEREST_RATE/12)))</f>
        <v>21.138724281288308</v>
      </c>
      <c r="F14" s="14">
        <f t="shared" si="2"/>
        <v>4096.773893281174</v>
      </c>
    </row>
    <row r="15" spans="2:6" ht="12.75">
      <c r="B15" s="12">
        <v>8</v>
      </c>
      <c r="C15" s="13">
        <f t="shared" si="0"/>
        <v>152.10968725777556</v>
      </c>
      <c r="D15" s="13">
        <f t="shared" si="1"/>
        <v>131.62581779136968</v>
      </c>
      <c r="E15" s="13">
        <f>IF(B15="","",IF(B15="Totals",SUM(E$8:E14),(F14*INTEREST_RATE/12)))</f>
        <v>20.48386946640587</v>
      </c>
      <c r="F15" s="14">
        <f t="shared" si="2"/>
        <v>3965.148075489805</v>
      </c>
    </row>
    <row r="16" spans="2:6" ht="12.75">
      <c r="B16" s="12">
        <v>9</v>
      </c>
      <c r="C16" s="13">
        <f t="shared" si="0"/>
        <v>152.10968725777556</v>
      </c>
      <c r="D16" s="13">
        <f t="shared" si="1"/>
        <v>132.28394688032654</v>
      </c>
      <c r="E16" s="13">
        <f>IF(B16="","",IF(B16="Totals",SUM(E$8:E15),(F15*INTEREST_RATE/12)))</f>
        <v>19.825740377449023</v>
      </c>
      <c r="F16" s="14">
        <f t="shared" si="2"/>
        <v>3832.864128609478</v>
      </c>
    </row>
    <row r="17" spans="2:6" ht="12.75">
      <c r="B17" s="12">
        <v>10</v>
      </c>
      <c r="C17" s="13">
        <f t="shared" si="0"/>
        <v>152.10968725777556</v>
      </c>
      <c r="D17" s="13">
        <f t="shared" si="1"/>
        <v>132.9453666147282</v>
      </c>
      <c r="E17" s="13">
        <f>IF(B17="","",IF(B17="Totals",SUM(E$8:E16),(F16*INTEREST_RATE/12)))</f>
        <v>19.16432064304739</v>
      </c>
      <c r="F17" s="14">
        <f t="shared" si="2"/>
        <v>3699.9187619947497</v>
      </c>
    </row>
    <row r="18" spans="2:6" ht="12.75">
      <c r="B18" s="12">
        <v>11</v>
      </c>
      <c r="C18" s="13">
        <f t="shared" si="0"/>
        <v>152.10968725777556</v>
      </c>
      <c r="D18" s="13">
        <f t="shared" si="1"/>
        <v>133.6100934478018</v>
      </c>
      <c r="E18" s="13">
        <f>IF(B18="","",IF(B18="Totals",SUM(E$8:E17),(F17*INTEREST_RATE/12)))</f>
        <v>18.49959380997375</v>
      </c>
      <c r="F18" s="14">
        <f t="shared" si="2"/>
        <v>3566.308668546948</v>
      </c>
    </row>
    <row r="19" spans="2:6" ht="12.75">
      <c r="B19" s="12">
        <v>12</v>
      </c>
      <c r="C19" s="13">
        <f t="shared" si="0"/>
        <v>152.10968725777556</v>
      </c>
      <c r="D19" s="13">
        <f t="shared" si="1"/>
        <v>134.27814391504083</v>
      </c>
      <c r="E19" s="13">
        <f>IF(B19="","",IF(B19="Totals",SUM(E$8:E18),(F18*INTEREST_RATE/12)))</f>
        <v>17.83154334273474</v>
      </c>
      <c r="F19" s="14">
        <f t="shared" si="2"/>
        <v>3432.030524631907</v>
      </c>
    </row>
    <row r="20" spans="2:6" ht="12.75">
      <c r="B20" s="12">
        <v>13</v>
      </c>
      <c r="C20" s="13">
        <f t="shared" si="0"/>
        <v>152.10968725777556</v>
      </c>
      <c r="D20" s="13">
        <f t="shared" si="1"/>
        <v>134.94953463461601</v>
      </c>
      <c r="E20" s="13">
        <f>IF(B20="","",IF(B20="Totals",SUM(E$8:E19),(F19*INTEREST_RATE/12)))</f>
        <v>17.160152623159536</v>
      </c>
      <c r="F20" s="14">
        <f t="shared" si="2"/>
        <v>3297.080989997291</v>
      </c>
    </row>
    <row r="21" spans="2:6" ht="12.75">
      <c r="B21" s="12">
        <v>14</v>
      </c>
      <c r="C21" s="13">
        <f t="shared" si="0"/>
        <v>152.10968725777556</v>
      </c>
      <c r="D21" s="13">
        <f t="shared" si="1"/>
        <v>135.62428230778912</v>
      </c>
      <c r="E21" s="13">
        <f>IF(B21="","",IF(B21="Totals",SUM(E$8:E20),(F20*INTEREST_RATE/12)))</f>
        <v>16.485404949986457</v>
      </c>
      <c r="F21" s="14">
        <f t="shared" si="2"/>
        <v>3161.456707689502</v>
      </c>
    </row>
    <row r="22" spans="2:6" ht="12.75">
      <c r="B22" s="12">
        <v>15</v>
      </c>
      <c r="C22" s="13">
        <f t="shared" si="0"/>
        <v>152.10968725777556</v>
      </c>
      <c r="D22" s="13">
        <f t="shared" si="1"/>
        <v>136.30240371932805</v>
      </c>
      <c r="E22" s="13">
        <f>IF(B22="","",IF(B22="Totals",SUM(E$8:E21),(F21*INTEREST_RATE/12)))</f>
        <v>15.807283538447509</v>
      </c>
      <c r="F22" s="14">
        <f t="shared" si="2"/>
        <v>3025.1543039701737</v>
      </c>
    </row>
    <row r="23" spans="2:6" ht="12.75">
      <c r="B23" s="12">
        <v>16</v>
      </c>
      <c r="C23" s="13">
        <f t="shared" si="0"/>
        <v>152.10968725777556</v>
      </c>
      <c r="D23" s="13">
        <f t="shared" si="1"/>
        <v>136.9839157379247</v>
      </c>
      <c r="E23" s="13">
        <f>IF(B23="","",IF(B23="Totals",SUM(E$8:E22),(F22*INTEREST_RATE/12)))</f>
        <v>15.125771519850867</v>
      </c>
      <c r="F23" s="14">
        <f t="shared" si="2"/>
        <v>2888.170388232249</v>
      </c>
    </row>
    <row r="24" spans="2:6" ht="12.75">
      <c r="B24" s="12">
        <v>17</v>
      </c>
      <c r="C24" s="13">
        <f t="shared" si="0"/>
        <v>152.10968725777556</v>
      </c>
      <c r="D24" s="13">
        <f t="shared" si="1"/>
        <v>137.66883531661432</v>
      </c>
      <c r="E24" s="13">
        <f>IF(B24="","",IF(B24="Totals",SUM(E$8:E23),(F23*INTEREST_RATE/12)))</f>
        <v>14.440851941161243</v>
      </c>
      <c r="F24" s="14">
        <f t="shared" si="2"/>
        <v>2750.501552915635</v>
      </c>
    </row>
    <row r="25" spans="2:6" ht="12.75">
      <c r="B25" s="12">
        <v>18</v>
      </c>
      <c r="C25" s="13">
        <f t="shared" si="0"/>
        <v>152.10968725777556</v>
      </c>
      <c r="D25" s="13">
        <f t="shared" si="1"/>
        <v>138.35717949319738</v>
      </c>
      <c r="E25" s="13">
        <f>IF(B25="","",IF(B25="Totals",SUM(E$8:E24),(F24*INTEREST_RATE/12)))</f>
        <v>13.752507764578175</v>
      </c>
      <c r="F25" s="14">
        <f aca="true" t="shared" si="3" ref="F25:F40">IF(B25="","",IF(B25="Totals","",F24-D25))</f>
        <v>2612.1443734224376</v>
      </c>
    </row>
    <row r="26" spans="2:6" ht="12.75">
      <c r="B26" s="12">
        <v>19</v>
      </c>
      <c r="C26" s="13">
        <f t="shared" si="0"/>
        <v>152.10968725777556</v>
      </c>
      <c r="D26" s="13">
        <f t="shared" si="1"/>
        <v>139.04896539066337</v>
      </c>
      <c r="E26" s="13">
        <f>IF(B26="","",IF(B26="Totals",SUM(E$8:E25),(F25*INTEREST_RATE/12)))</f>
        <v>13.060721867112187</v>
      </c>
      <c r="F26" s="14">
        <f t="shared" si="3"/>
        <v>2473.0954080317742</v>
      </c>
    </row>
    <row r="27" spans="2:6" ht="12.75">
      <c r="B27" s="12">
        <v>20</v>
      </c>
      <c r="C27" s="13">
        <f t="shared" si="0"/>
        <v>152.10968725777556</v>
      </c>
      <c r="D27" s="13">
        <f t="shared" si="1"/>
        <v>139.74421021761668</v>
      </c>
      <c r="E27" s="13">
        <f>IF(B27="","",IF(B27="Totals",SUM(E$8:E26),(F26*INTEREST_RATE/12)))</f>
        <v>12.36547704015887</v>
      </c>
      <c r="F27" s="14">
        <f t="shared" si="3"/>
        <v>2333.351197814158</v>
      </c>
    </row>
    <row r="28" spans="2:6" ht="12.75">
      <c r="B28" s="12">
        <v>21</v>
      </c>
      <c r="C28" s="13">
        <f t="shared" si="0"/>
        <v>152.10968725777556</v>
      </c>
      <c r="D28" s="13">
        <f t="shared" si="1"/>
        <v>140.44293126870477</v>
      </c>
      <c r="E28" s="13">
        <f>IF(B28="","",IF(B28="Totals",SUM(E$8:E27),(F27*INTEREST_RATE/12)))</f>
        <v>11.666755989070788</v>
      </c>
      <c r="F28" s="14">
        <f t="shared" si="3"/>
        <v>2192.908266545453</v>
      </c>
    </row>
    <row r="29" spans="2:6" ht="12.75">
      <c r="B29" s="12">
        <v>22</v>
      </c>
      <c r="C29" s="13">
        <f t="shared" si="0"/>
        <v>152.10968725777556</v>
      </c>
      <c r="D29" s="13">
        <f t="shared" si="1"/>
        <v>141.1451459250483</v>
      </c>
      <c r="E29" s="13">
        <f>IF(B29="","",IF(B29="Totals",SUM(E$8:E28),(F28*INTEREST_RATE/12)))</f>
        <v>10.964541332727265</v>
      </c>
      <c r="F29" s="14">
        <f t="shared" si="3"/>
        <v>2051.7631206204046</v>
      </c>
    </row>
    <row r="30" spans="2:6" ht="12.75">
      <c r="B30" s="12">
        <v>23</v>
      </c>
      <c r="C30" s="13">
        <f t="shared" si="0"/>
        <v>152.10968725777556</v>
      </c>
      <c r="D30" s="13">
        <f t="shared" si="1"/>
        <v>141.85087165467354</v>
      </c>
      <c r="E30" s="13">
        <f>IF(B30="","",IF(B30="Totals",SUM(E$8:E29),(F29*INTEREST_RATE/12)))</f>
        <v>10.258815603102024</v>
      </c>
      <c r="F30" s="14">
        <f t="shared" si="3"/>
        <v>1909.9122489657311</v>
      </c>
    </row>
    <row r="31" spans="2:6" ht="12.75">
      <c r="B31" s="12">
        <v>24</v>
      </c>
      <c r="C31" s="13">
        <f t="shared" si="0"/>
        <v>152.10968725777556</v>
      </c>
      <c r="D31" s="13">
        <f t="shared" si="1"/>
        <v>142.5601260129469</v>
      </c>
      <c r="E31" s="13">
        <f>IF(B31="","",IF(B31="Totals",SUM(E$8:E30),(F30*INTEREST_RATE/12)))</f>
        <v>9.549561244828656</v>
      </c>
      <c r="F31" s="14">
        <f t="shared" si="3"/>
        <v>1767.3521229527842</v>
      </c>
    </row>
    <row r="32" spans="2:6" ht="12.75">
      <c r="B32" s="12">
        <v>25</v>
      </c>
      <c r="C32" s="13">
        <f t="shared" si="0"/>
        <v>152.10968725777556</v>
      </c>
      <c r="D32" s="13">
        <f t="shared" si="1"/>
        <v>143.27292664301163</v>
      </c>
      <c r="E32" s="13">
        <f>IF(B32="","",IF(B32="Totals",SUM(E$8:E31),(F31*INTEREST_RATE/12)))</f>
        <v>8.83676061476392</v>
      </c>
      <c r="F32" s="14">
        <f t="shared" si="3"/>
        <v>1624.0791963097724</v>
      </c>
    </row>
    <row r="33" spans="2:6" ht="12.75">
      <c r="B33" s="12">
        <v>26</v>
      </c>
      <c r="C33" s="13">
        <f t="shared" si="0"/>
        <v>152.10968725777556</v>
      </c>
      <c r="D33" s="13">
        <f t="shared" si="1"/>
        <v>143.9892912762267</v>
      </c>
      <c r="E33" s="13">
        <f>IF(B33="","",IF(B33="Totals",SUM(E$8:E32),(F32*INTEREST_RATE/12)))</f>
        <v>8.120395981548862</v>
      </c>
      <c r="F33" s="14">
        <f t="shared" si="3"/>
        <v>1480.0899050335456</v>
      </c>
    </row>
    <row r="34" spans="2:6" ht="12.75">
      <c r="B34" s="12">
        <v>27</v>
      </c>
      <c r="C34" s="13">
        <f t="shared" si="0"/>
        <v>152.10968725777556</v>
      </c>
      <c r="D34" s="13">
        <f t="shared" si="1"/>
        <v>144.70923773260785</v>
      </c>
      <c r="E34" s="13">
        <f>IF(B34="","",IF(B34="Totals",SUM(E$8:E33),(F33*INTEREST_RATE/12)))</f>
        <v>7.400449525167727</v>
      </c>
      <c r="F34" s="14">
        <f t="shared" si="3"/>
        <v>1335.3806673009378</v>
      </c>
    </row>
    <row r="35" spans="2:6" ht="12.75">
      <c r="B35" s="12">
        <v>28</v>
      </c>
      <c r="C35" s="13">
        <f t="shared" si="0"/>
        <v>152.10968725777556</v>
      </c>
      <c r="D35" s="13">
        <f t="shared" si="1"/>
        <v>145.43278392127087</v>
      </c>
      <c r="E35" s="13">
        <f>IF(B35="","",IF(B35="Totals",SUM(E$8:E34),(F34*INTEREST_RATE/12)))</f>
        <v>6.676903336504689</v>
      </c>
      <c r="F35" s="14">
        <f t="shared" si="3"/>
        <v>1189.947883379667</v>
      </c>
    </row>
    <row r="36" spans="2:6" ht="12.75">
      <c r="B36" s="12">
        <v>29</v>
      </c>
      <c r="C36" s="13">
        <f t="shared" si="0"/>
        <v>152.10968725777556</v>
      </c>
      <c r="D36" s="13">
        <f t="shared" si="1"/>
        <v>146.15994784087724</v>
      </c>
      <c r="E36" s="13">
        <f>IF(B36="","",IF(B36="Totals",SUM(E$8:E35),(F35*INTEREST_RATE/12)))</f>
        <v>5.949739416898335</v>
      </c>
      <c r="F36" s="14">
        <f t="shared" si="3"/>
        <v>1043.7879355387897</v>
      </c>
    </row>
    <row r="37" spans="2:6" ht="12.75">
      <c r="B37" s="12">
        <v>30</v>
      </c>
      <c r="C37" s="13">
        <f t="shared" si="0"/>
        <v>152.10968725777556</v>
      </c>
      <c r="D37" s="13">
        <f>+C37-E37</f>
        <v>146.8907475800816</v>
      </c>
      <c r="E37" s="13">
        <f>IF(B37="","",IF(B37="Totals",SUM(E$8:E36),(F36*INTEREST_RATE/12)))</f>
        <v>5.218939677693949</v>
      </c>
      <c r="F37" s="14">
        <f t="shared" si="3"/>
        <v>896.8971879587082</v>
      </c>
    </row>
    <row r="38" spans="2:6" ht="12.75">
      <c r="B38" s="12">
        <v>31</v>
      </c>
      <c r="C38" s="13">
        <f t="shared" si="0"/>
        <v>152.10968725777556</v>
      </c>
      <c r="D38" s="13">
        <f t="shared" si="1"/>
        <v>147.62520131798203</v>
      </c>
      <c r="E38" s="13">
        <f>IF(B38="","",IF(B38="Totals",SUM(E$8:E37),(F37*INTEREST_RATE/12)))</f>
        <v>4.484485939793541</v>
      </c>
      <c r="F38" s="14">
        <f t="shared" si="3"/>
        <v>749.2719866407261</v>
      </c>
    </row>
    <row r="39" spans="2:6" ht="12.75">
      <c r="B39" s="12">
        <v>32</v>
      </c>
      <c r="C39" s="13">
        <f t="shared" si="0"/>
        <v>152.10968725777556</v>
      </c>
      <c r="D39" s="13">
        <f t="shared" si="1"/>
        <v>148.36332732457194</v>
      </c>
      <c r="E39" s="13">
        <f>IF(B39="","",IF(B39="Totals",SUM(E$8:E38),(F38*INTEREST_RATE/12)))</f>
        <v>3.7463599332036304</v>
      </c>
      <c r="F39" s="14">
        <f t="shared" si="3"/>
        <v>600.9086593161542</v>
      </c>
    </row>
    <row r="40" spans="2:6" ht="12.75">
      <c r="B40" s="12">
        <v>33</v>
      </c>
      <c r="C40" s="13">
        <f t="shared" si="0"/>
        <v>152.10968725777556</v>
      </c>
      <c r="D40" s="13">
        <f t="shared" si="1"/>
        <v>149.10514396119478</v>
      </c>
      <c r="E40" s="13">
        <f>IF(B40="","",IF(B40="Totals",SUM(E$8:E39),(F39*INTEREST_RATE/12)))</f>
        <v>3.0045432965807706</v>
      </c>
      <c r="F40" s="14">
        <f t="shared" si="3"/>
        <v>451.80351535495936</v>
      </c>
    </row>
    <row r="41" spans="2:6" ht="12.75">
      <c r="B41" s="12">
        <v>34</v>
      </c>
      <c r="C41" s="13">
        <f t="shared" si="0"/>
        <v>152.10968725777556</v>
      </c>
      <c r="D41" s="13">
        <f t="shared" si="1"/>
        <v>149.85066968100077</v>
      </c>
      <c r="E41" s="13">
        <f>IF(B41="","",IF(B41="Totals",SUM(E$8:E40),(F40*INTEREST_RATE/12)))</f>
        <v>2.2590175767747964</v>
      </c>
      <c r="F41" s="14">
        <f>IF(B41="","",IF(B41="Totals","",F40-D41))</f>
        <v>301.95284567395856</v>
      </c>
    </row>
    <row r="42" spans="2:6" ht="12.75">
      <c r="B42" s="12">
        <v>35</v>
      </c>
      <c r="C42" s="13">
        <f t="shared" si="0"/>
        <v>152.10968725777556</v>
      </c>
      <c r="D42" s="13">
        <f t="shared" si="1"/>
        <v>150.59992302940577</v>
      </c>
      <c r="E42" s="13">
        <f>IF(B42="","",IF(B42="Totals",SUM(E$8:E41),(F41*INTEREST_RATE/12)))</f>
        <v>1.5097642283697927</v>
      </c>
      <c r="F42" s="14">
        <f>IF(B42="","",IF(B42="Totals","",F41-D42))</f>
        <v>151.3529226445528</v>
      </c>
    </row>
    <row r="43" spans="2:6" ht="13.5" thickBot="1">
      <c r="B43" s="15">
        <v>36</v>
      </c>
      <c r="C43" s="16">
        <f t="shared" si="0"/>
        <v>152.10968725777556</v>
      </c>
      <c r="D43" s="16">
        <f t="shared" si="1"/>
        <v>151.3529226445528</v>
      </c>
      <c r="E43" s="16">
        <f>IF(B43="","",IF(B43="Totals",SUM(E$8:E42),(F42*INTEREST_RATE/12)))</f>
        <v>0.756764613222764</v>
      </c>
      <c r="F43" s="17">
        <f>IF(B43="","",IF(B43="Totals","",F42-D43))</f>
        <v>0</v>
      </c>
    </row>
    <row r="44" ht="12.75">
      <c r="B44" s="18" t="s">
        <v>9</v>
      </c>
    </row>
  </sheetData>
  <sheetProtection/>
  <hyperlinks>
    <hyperlink ref="B44" r:id="rId1" display="Copyright © 2017 Money-zine.com"/>
  </hyperlinks>
  <printOptions gridLines="1" horizontalCentered="1" verticalCentered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&amp;L&amp;D &amp;T&amp;CPage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Money-Zine.com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3-Year Amortization Schedule</dc:title>
  <dc:subject>Amortization Schedules</dc:subject>
  <dc:creator>Money-Zine.com</dc:creator>
  <cp:keywords>3-Year Amortization Schedule, Amortization Schedule, Amortization Schedules, Amortization Table, Amortization Tables</cp:keywords>
  <dc:description/>
  <cp:lastModifiedBy>Main</cp:lastModifiedBy>
  <cp:lastPrinted>2007-12-30T23:35:23Z</cp:lastPrinted>
  <dcterms:created xsi:type="dcterms:W3CDTF">2005-04-11T13:19:56Z</dcterms:created>
  <dcterms:modified xsi:type="dcterms:W3CDTF">2018-10-02T01:53:44Z</dcterms:modified>
  <cp:category>Loans, Mortgages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