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640" activeTab="0"/>
  </bookViews>
  <sheets>
    <sheet name="Beta Calculation" sheetId="1" r:id="rId1"/>
    <sheet name="Stock Chart" sheetId="2" r:id="rId2"/>
    <sheet name="S&amp;P Chart" sheetId="3" r:id="rId3"/>
  </sheets>
  <definedNames/>
  <calcPr fullCalcOnLoad="1"/>
</workbook>
</file>

<file path=xl/sharedStrings.xml><?xml version="1.0" encoding="utf-8"?>
<sst xmlns="http://schemas.openxmlformats.org/spreadsheetml/2006/main" count="12" uniqueCount="10">
  <si>
    <t>Monthly Stock Prices</t>
  </si>
  <si>
    <t>Month</t>
  </si>
  <si>
    <t>S&amp;P 500</t>
  </si>
  <si>
    <t>Returns</t>
  </si>
  <si>
    <t>Stock Ticker:</t>
  </si>
  <si>
    <t>Beta</t>
  </si>
  <si>
    <t>Alpha</t>
  </si>
  <si>
    <t>MSFT</t>
  </si>
  <si>
    <t>You can use this spreadsheet to calculate stock beta values from price histories that are easily downloaded over the Web.  The data in this worksheet should be sorted in ascending order - with the oldest price information located in Month 1.
This spreadsheet can accommodate up to 100 values when it calculates the beta of a stock.  The S&amp;P 500 Index ($INX) information for the same time period must also be entered into the worksheet.  All of the blue colored values are inputs.  For example, you can enter the stock ticker in cell C22.  The prices of the security are entered in J4:J103, while the S&amp;P values for the same time period are entered in cells I4:I103.
This workbook also contains two charts.  The Stock Chart shows the security characteristic line (SCL) and the S&amp;P chart is shown on the second chart tab.  The stock beta is the slope of the SCL while the stock's alpha is the intercept.</t>
  </si>
  <si>
    <t>Copyright 2017 Money-zine.com</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</si>
</sst>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0"/>
    <numFmt numFmtId="169" formatCode="0.00000"/>
    <numFmt numFmtId="170" formatCode="0.0000"/>
    <numFmt numFmtId="171" formatCode="0.000"/>
    <numFmt numFmtId="172" formatCode="[$-409]dddd\,\ mmmm\ dd\,\ yyyy"/>
    <numFmt numFmtId="173" formatCode="[$-409]mmm\-yy;@"/>
    <numFmt numFmtId="174" formatCode="_(* #,##0.000_);_(* \(#,##0.000\);_(* &quot;-&quot;??_);_(@_)"/>
    <numFmt numFmtId="175" formatCode="_(* #,##0.0_);_(* \(#,##0.0\);_(* &quot;-&quot;??_);_(@_)"/>
    <numFmt numFmtId="176" formatCode="_(* #,##0_);_(* \(#,##0\);_(* &quot;-&quot;??_);_(@_)"/>
  </numFmts>
  <fonts count="43">
    <font>
      <sz val="10"/>
      <name val="Arial"/>
      <family val="2"/>
    </font>
    <font>
      <sz val="11"/>
      <name val="Times New Roman"/>
      <family val="0"/>
    </font>
    <font>
      <sz val="8"/>
      <name val="Times New Roman"/>
      <family val="0"/>
    </font>
    <font>
      <u val="single"/>
      <sz val="10"/>
      <color indexed="12"/>
      <name val="Arial"/>
      <family val="2"/>
    </font>
    <font>
      <sz val="11"/>
      <color indexed="8"/>
      <name val="Arial"/>
      <family val="0"/>
    </font>
    <font>
      <vertAlign val="superscript"/>
      <sz val="11"/>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0"/>
      <color indexed="12"/>
      <name val="Arial"/>
      <family val="2"/>
    </font>
    <font>
      <i/>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
    <xf numFmtId="0" fontId="0" fillId="0" borderId="0" xfId="0" applyAlignment="1">
      <alignment/>
    </xf>
    <xf numFmtId="0" fontId="0" fillId="0" borderId="0" xfId="0" applyNumberFormat="1" applyFont="1" applyAlignment="1">
      <alignment vertical="top" wrapText="1"/>
    </xf>
    <xf numFmtId="0" fontId="0" fillId="0" borderId="0" xfId="0" applyFont="1" applyAlignment="1">
      <alignment/>
    </xf>
    <xf numFmtId="0" fontId="23" fillId="0" borderId="0" xfId="0" applyFont="1" applyAlignment="1">
      <alignment horizontal="center"/>
    </xf>
    <xf numFmtId="0" fontId="23" fillId="0" borderId="0" xfId="0" applyFont="1" applyAlignment="1">
      <alignment horizontal="center"/>
    </xf>
    <xf numFmtId="176" fontId="0" fillId="0" borderId="10" xfId="42" applyNumberFormat="1" applyFont="1" applyBorder="1" applyAlignment="1">
      <alignment/>
    </xf>
    <xf numFmtId="4" fontId="24" fillId="0" borderId="11" xfId="0" applyNumberFormat="1" applyFont="1" applyBorder="1" applyAlignment="1">
      <alignment/>
    </xf>
    <xf numFmtId="4" fontId="24" fillId="0" borderId="12" xfId="0" applyNumberFormat="1" applyFont="1" applyBorder="1" applyAlignment="1">
      <alignment/>
    </xf>
    <xf numFmtId="176" fontId="0" fillId="0" borderId="13" xfId="42" applyNumberFormat="1" applyFont="1" applyBorder="1" applyAlignment="1">
      <alignment/>
    </xf>
    <xf numFmtId="4" fontId="24" fillId="0" borderId="14" xfId="0" applyNumberFormat="1" applyFont="1" applyBorder="1" applyAlignment="1">
      <alignment/>
    </xf>
    <xf numFmtId="4" fontId="24" fillId="0" borderId="15" xfId="0" applyNumberFormat="1" applyFont="1" applyBorder="1" applyAlignment="1">
      <alignment/>
    </xf>
    <xf numFmtId="10" fontId="0" fillId="0" borderId="10" xfId="58" applyNumberFormat="1" applyFont="1" applyBorder="1" applyAlignment="1">
      <alignment/>
    </xf>
    <xf numFmtId="10" fontId="0" fillId="0" borderId="12" xfId="58" applyNumberFormat="1" applyFont="1" applyBorder="1" applyAlignment="1">
      <alignment/>
    </xf>
    <xf numFmtId="10" fontId="0" fillId="0" borderId="13" xfId="58" applyNumberFormat="1" applyFont="1" applyBorder="1" applyAlignment="1">
      <alignment/>
    </xf>
    <xf numFmtId="10" fontId="0" fillId="0" borderId="15" xfId="58" applyNumberFormat="1" applyFont="1" applyBorder="1" applyAlignment="1">
      <alignment/>
    </xf>
    <xf numFmtId="0" fontId="24" fillId="0" borderId="0" xfId="0" applyFont="1" applyAlignment="1">
      <alignment horizontal="center"/>
    </xf>
    <xf numFmtId="0" fontId="23" fillId="0" borderId="16" xfId="0" applyFont="1" applyBorder="1" applyAlignment="1">
      <alignment horizontal="center"/>
    </xf>
    <xf numFmtId="0" fontId="23" fillId="0" borderId="17" xfId="0" applyFont="1"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center"/>
    </xf>
    <xf numFmtId="174" fontId="0" fillId="0" borderId="18" xfId="42" applyNumberFormat="1" applyFont="1" applyBorder="1" applyAlignment="1">
      <alignment/>
    </xf>
    <xf numFmtId="174" fontId="0" fillId="0" borderId="19" xfId="42" applyNumberFormat="1" applyFont="1" applyBorder="1" applyAlignment="1">
      <alignment/>
    </xf>
    <xf numFmtId="0" fontId="25" fillId="0" borderId="0" xfId="52" applyFont="1" applyAlignment="1" applyProtection="1">
      <alignment/>
      <protection/>
    </xf>
    <xf numFmtId="176" fontId="0" fillId="0" borderId="18" xfId="42" applyNumberFormat="1" applyFont="1" applyBorder="1" applyAlignment="1">
      <alignment/>
    </xf>
    <xf numFmtId="4" fontId="24" fillId="0" borderId="20" xfId="0" applyNumberFormat="1" applyFont="1" applyBorder="1" applyAlignment="1">
      <alignment/>
    </xf>
    <xf numFmtId="4" fontId="24" fillId="0" borderId="19" xfId="0" applyNumberFormat="1" applyFont="1" applyBorder="1" applyAlignment="1">
      <alignment/>
    </xf>
    <xf numFmtId="10" fontId="0" fillId="0" borderId="0" xfId="58" applyNumberFormat="1" applyFont="1" applyAlignment="1">
      <alignment/>
    </xf>
    <xf numFmtId="10" fontId="0" fillId="0" borderId="18" xfId="58" applyNumberFormat="1" applyFont="1" applyBorder="1" applyAlignment="1">
      <alignment/>
    </xf>
    <xf numFmtId="0" fontId="0" fillId="0" borderId="19"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Security Characteristic Line</a:t>
            </a:r>
          </a:p>
        </c:rich>
      </c:tx>
      <c:layout>
        <c:manualLayout>
          <c:xMode val="factor"/>
          <c:yMode val="factor"/>
          <c:x val="0.00225"/>
          <c:y val="0"/>
        </c:manualLayout>
      </c:layout>
      <c:spPr>
        <a:noFill/>
        <a:ln>
          <a:noFill/>
        </a:ln>
      </c:spPr>
    </c:title>
    <c:plotArea>
      <c:layout>
        <c:manualLayout>
          <c:xMode val="edge"/>
          <c:yMode val="edge"/>
          <c:x val="0.04"/>
          <c:y val="0.09775"/>
          <c:w val="0.94875"/>
          <c:h val="0.84375"/>
        </c:manualLayout>
      </c:layout>
      <c:scatterChart>
        <c:scatterStyle val="lineMarker"/>
        <c:varyColors val="0"/>
        <c:ser>
          <c:idx val="0"/>
          <c:order val="0"/>
          <c:tx>
            <c:strRef>
              <c:f>'Beta Calculation'!$M$4</c:f>
              <c:strCache>
                <c:ptCount val="1"/>
                <c:pt idx="0">
                  <c:v>MSFT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dLbls>
            <c:dLbl>
              <c:idx val="37"/>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'Beta Calculation'!$L$5:$L$64</c:f>
              <c:numCache>
                <c:ptCount val="60"/>
                <c:pt idx="0">
                  <c:v>-0.06141765223681575</c:v>
                </c:pt>
                <c:pt idx="1">
                  <c:v>-0.009081454518441456</c:v>
                </c:pt>
                <c:pt idx="2">
                  <c:v>-0.07245534793935195</c:v>
                </c:pt>
                <c:pt idx="3">
                  <c:v>-0.07900426340142656</c:v>
                </c:pt>
                <c:pt idx="4">
                  <c:v>0.0048814198898664415</c:v>
                </c:pt>
                <c:pt idx="5">
                  <c:v>-0.11002434311788409</c:v>
                </c:pt>
                <c:pt idx="6">
                  <c:v>0.08644882739672262</c:v>
                </c:pt>
                <c:pt idx="7">
                  <c:v>0.057069635115606886</c:v>
                </c:pt>
                <c:pt idx="8">
                  <c:v>-0.06033258215761863</c:v>
                </c:pt>
                <c:pt idx="9">
                  <c:v>-0.027414698461048853</c:v>
                </c:pt>
                <c:pt idx="10">
                  <c:v>-0.01700362276498781</c:v>
                </c:pt>
                <c:pt idx="11">
                  <c:v>0.008357605658919305</c:v>
                </c:pt>
                <c:pt idx="12">
                  <c:v>0.08104411799382208</c:v>
                </c:pt>
                <c:pt idx="13">
                  <c:v>0.05089866073376093</c:v>
                </c:pt>
                <c:pt idx="14">
                  <c:v>0.011322242862628264</c:v>
                </c:pt>
                <c:pt idx="15">
                  <c:v>0.016223704463827548</c:v>
                </c:pt>
                <c:pt idx="16">
                  <c:v>0.017873191222950436</c:v>
                </c:pt>
                <c:pt idx="17">
                  <c:v>-0.011944325949147294</c:v>
                </c:pt>
                <c:pt idx="18">
                  <c:v>0.054961494824141297</c:v>
                </c:pt>
                <c:pt idx="19">
                  <c:v>0.0071285131006652725</c:v>
                </c:pt>
                <c:pt idx="20">
                  <c:v>0.05076545076545079</c:v>
                </c:pt>
                <c:pt idx="21">
                  <c:v>0.017276422764227674</c:v>
                </c:pt>
                <c:pt idx="22">
                  <c:v>0.012209029908144903</c:v>
                </c:pt>
                <c:pt idx="23">
                  <c:v>-0.01635893583943265</c:v>
                </c:pt>
                <c:pt idx="24">
                  <c:v>-0.016790829419024943</c:v>
                </c:pt>
                <c:pt idx="25">
                  <c:v>0.01208344622053654</c:v>
                </c:pt>
                <c:pt idx="26">
                  <c:v>0.01798907805974931</c:v>
                </c:pt>
                <c:pt idx="27">
                  <c:v>-0.03429052277269371</c:v>
                </c:pt>
                <c:pt idx="28">
                  <c:v>0.002287332534582273</c:v>
                </c:pt>
                <c:pt idx="29">
                  <c:v>0.009363906397159963</c:v>
                </c:pt>
                <c:pt idx="30">
                  <c:v>0.014014247519245024</c:v>
                </c:pt>
                <c:pt idx="31">
                  <c:v>0.03859493894885851</c:v>
                </c:pt>
                <c:pt idx="32">
                  <c:v>0.032458128162750795</c:v>
                </c:pt>
                <c:pt idx="33">
                  <c:v>-0.025290448214403665</c:v>
                </c:pt>
                <c:pt idx="34">
                  <c:v>0.01890338364641439</c:v>
                </c:pt>
                <c:pt idx="35">
                  <c:v>-0.019117647058823524</c:v>
                </c:pt>
                <c:pt idx="36">
                  <c:v>-0.020108589772910163</c:v>
                </c:pt>
                <c:pt idx="37">
                  <c:v>0.029952024895189604</c:v>
                </c:pt>
                <c:pt idx="38">
                  <c:v>-0.0001426772975241903</c:v>
                </c:pt>
                <c:pt idx="39">
                  <c:v>0.03596820360437506</c:v>
                </c:pt>
                <c:pt idx="40">
                  <c:v>-0.011222025960556917</c:v>
                </c:pt>
                <c:pt idx="41">
                  <c:v>0.006948940040808649</c:v>
                </c:pt>
                <c:pt idx="42">
                  <c:v>-0.01774074104214643</c:v>
                </c:pt>
                <c:pt idx="43">
                  <c:v>0.03518612107604745</c:v>
                </c:pt>
                <c:pt idx="44">
                  <c:v>-0.0009523961968179199</c:v>
                </c:pt>
                <c:pt idx="45">
                  <c:v>0.025466838635252998</c:v>
                </c:pt>
                <c:pt idx="46">
                  <c:v>0.00045309668145752973</c:v>
                </c:pt>
                <c:pt idx="47">
                  <c:v>0.011095841206877554</c:v>
                </c:pt>
                <c:pt idx="48">
                  <c:v>0.01215566041378672</c:v>
                </c:pt>
                <c:pt idx="49">
                  <c:v>-0.030916901290238885</c:v>
                </c:pt>
                <c:pt idx="50">
                  <c:v>8.660803565111712E-05</c:v>
                </c:pt>
                <c:pt idx="51">
                  <c:v>0.005085813257754712</c:v>
                </c:pt>
                <c:pt idx="52">
                  <c:v>0.021274262528785937</c:v>
                </c:pt>
                <c:pt idx="53">
                  <c:v>0.024566274485741876</c:v>
                </c:pt>
                <c:pt idx="54">
                  <c:v>0.03150802859602511</c:v>
                </c:pt>
                <c:pt idx="55">
                  <c:v>0.016466609576614406</c:v>
                </c:pt>
                <c:pt idx="56">
                  <c:v>0.012615751483260993</c:v>
                </c:pt>
                <c:pt idx="57">
                  <c:v>0.014059084819854795</c:v>
                </c:pt>
                <c:pt idx="58">
                  <c:v>-0.02184614528868622</c:v>
                </c:pt>
                <c:pt idx="59">
                  <c:v>-0.014124052828364604</c:v>
                </c:pt>
              </c:numCache>
            </c:numRef>
          </c:xVal>
          <c:yVal>
            <c:numRef>
              <c:f>'Beta Calculation'!$M$5:$M$64</c:f>
              <c:numCache>
                <c:ptCount val="60"/>
                <c:pt idx="0">
                  <c:v>-0.1334770353175262</c:v>
                </c:pt>
                <c:pt idx="1">
                  <c:v>-0.025832376578645264</c:v>
                </c:pt>
                <c:pt idx="2">
                  <c:v>0.07444509919465736</c:v>
                </c:pt>
                <c:pt idx="3">
                  <c:v>-0.12285191956124325</c:v>
                </c:pt>
                <c:pt idx="4">
                  <c:v>0.022926219258024207</c:v>
                </c:pt>
                <c:pt idx="5">
                  <c:v>-0.10880195599021998</c:v>
                </c:pt>
                <c:pt idx="6">
                  <c:v>0.22245084590763595</c:v>
                </c:pt>
                <c:pt idx="7">
                  <c:v>0.07873573966710307</c:v>
                </c:pt>
                <c:pt idx="8">
                  <c:v>-0.10367545076282934</c:v>
                </c:pt>
                <c:pt idx="9">
                  <c:v>-0.08201160541586076</c:v>
                </c:pt>
                <c:pt idx="10">
                  <c:v>-0.001264222503160604</c:v>
                </c:pt>
                <c:pt idx="11">
                  <c:v>0.021518987341772218</c:v>
                </c:pt>
                <c:pt idx="12">
                  <c:v>0.056175134242048716</c:v>
                </c:pt>
                <c:pt idx="13">
                  <c:v>-0.037543996871333626</c:v>
                </c:pt>
                <c:pt idx="14">
                  <c:v>0.04185290532303946</c:v>
                </c:pt>
                <c:pt idx="15">
                  <c:v>0.030031201248049904</c:v>
                </c:pt>
                <c:pt idx="16">
                  <c:v>0.004165088981446401</c:v>
                </c:pt>
                <c:pt idx="17">
                  <c:v>0.048265460030165956</c:v>
                </c:pt>
                <c:pt idx="18">
                  <c:v>-0.05971223021582734</c:v>
                </c:pt>
                <c:pt idx="19">
                  <c:v>-0.016449885233358826</c:v>
                </c:pt>
                <c:pt idx="20">
                  <c:v>0.06456631660832361</c:v>
                </c:pt>
                <c:pt idx="21">
                  <c:v>0.010230179028132903</c:v>
                </c:pt>
                <c:pt idx="22">
                  <c:v>-0.04050632911392396</c:v>
                </c:pt>
                <c:pt idx="23">
                  <c:v>-0.06030908405578595</c:v>
                </c:pt>
                <c:pt idx="24">
                  <c:v>0.04813477737665461</c:v>
                </c:pt>
                <c:pt idx="25">
                  <c:v>0.0038270187523919415</c:v>
                </c:pt>
                <c:pt idx="26">
                  <c:v>0.08882958444529158</c:v>
                </c:pt>
                <c:pt idx="27">
                  <c:v>-0.0024509803921568727</c:v>
                </c:pt>
                <c:pt idx="28">
                  <c:v>-0.04176904176904169</c:v>
                </c:pt>
                <c:pt idx="29">
                  <c:v>0.012820512820512742</c:v>
                </c:pt>
                <c:pt idx="30">
                  <c:v>0.011573236889692596</c:v>
                </c:pt>
                <c:pt idx="31">
                  <c:v>-0.0414730067929925</c:v>
                </c:pt>
                <c:pt idx="32">
                  <c:v>-0.0033569563595673203</c:v>
                </c:pt>
                <c:pt idx="33">
                  <c:v>-0.016467065868263388</c:v>
                </c:pt>
                <c:pt idx="34">
                  <c:v>-0.042617960426179644</c:v>
                </c:pt>
                <c:pt idx="35">
                  <c:v>-0.039348171701112815</c:v>
                </c:pt>
                <c:pt idx="36">
                  <c:v>0.0467521721141911</c:v>
                </c:pt>
                <c:pt idx="37">
                  <c:v>0.019762845849802372</c:v>
                </c:pt>
                <c:pt idx="38">
                  <c:v>-0.03720930232558143</c:v>
                </c:pt>
                <c:pt idx="39">
                  <c:v>0.03099838969404185</c:v>
                </c:pt>
                <c:pt idx="40">
                  <c:v>0.06911362748926199</c:v>
                </c:pt>
                <c:pt idx="41">
                  <c:v>-0.06026296566837103</c:v>
                </c:pt>
                <c:pt idx="42">
                  <c:v>-0.001165954139137238</c:v>
                </c:pt>
                <c:pt idx="43">
                  <c:v>0.07704280155642025</c:v>
                </c:pt>
                <c:pt idx="44">
                  <c:v>-0.05527456647398848</c:v>
                </c:pt>
                <c:pt idx="45">
                  <c:v>0.07648183556405354</c:v>
                </c:pt>
                <c:pt idx="46">
                  <c:v>-0.045470692717584284</c:v>
                </c:pt>
                <c:pt idx="47">
                  <c:v>0.012653516933382949</c:v>
                </c:pt>
                <c:pt idx="48">
                  <c:v>-0.11245865490628454</c:v>
                </c:pt>
                <c:pt idx="49">
                  <c:v>-0.06211180124223603</c:v>
                </c:pt>
                <c:pt idx="50">
                  <c:v>0.028697571743929454</c:v>
                </c:pt>
                <c:pt idx="51">
                  <c:v>0.03261802575107287</c:v>
                </c:pt>
                <c:pt idx="52">
                  <c:v>0.06816292601828765</c:v>
                </c:pt>
                <c:pt idx="53">
                  <c:v>0.06420233463035029</c:v>
                </c:pt>
                <c:pt idx="54">
                  <c:v>0.04972577696526506</c:v>
                </c:pt>
                <c:pt idx="55">
                  <c:v>0.022640195053988107</c:v>
                </c:pt>
                <c:pt idx="56">
                  <c:v>0.0170299727520436</c:v>
                </c:pt>
                <c:pt idx="57">
                  <c:v>0.033489618218352314</c:v>
                </c:pt>
                <c:pt idx="58">
                  <c:v>-0.08716785482825658</c:v>
                </c:pt>
                <c:pt idx="59">
                  <c:v>-0.02981895633652834</c:v>
                </c:pt>
              </c:numCache>
            </c:numRef>
          </c:yVal>
          <c:smooth val="0"/>
        </c:ser>
        <c:axId val="4676662"/>
        <c:axId val="42089959"/>
      </c:scatterChart>
      <c:valAx>
        <c:axId val="4676662"/>
        <c:scaling>
          <c:orientation val="minMax"/>
          <c:max val="0.4"/>
          <c:min val="-0.3"/>
        </c:scaling>
        <c:axPos val="b"/>
        <c:title>
          <c:tx>
            <c:rich>
              <a:bodyPr vert="horz" rot="0" anchor="ctr"/>
              <a:lstStyle/>
              <a:p>
                <a:pPr algn="ctr">
                  <a:defRPr/>
                </a:pPr>
                <a:r>
                  <a:rPr lang="en-US" cap="none" sz="1100" b="0" i="0" u="none" baseline="0">
                    <a:solidFill>
                      <a:srgbClr val="000000"/>
                    </a:solidFill>
                    <a:latin typeface="Arial"/>
                    <a:ea typeface="Arial"/>
                    <a:cs typeface="Arial"/>
                  </a:rPr>
                  <a:t>S&amp;P 500 Returns</a:t>
                </a:r>
              </a:p>
            </c:rich>
          </c:tx>
          <c:layout>
            <c:manualLayout>
              <c:xMode val="factor"/>
              <c:yMode val="factor"/>
              <c:x val="-0.00725"/>
              <c:y val="0.00025"/>
            </c:manualLayout>
          </c:layout>
          <c:overlay val="0"/>
          <c:spPr>
            <a:noFill/>
            <a:ln>
              <a:noFill/>
            </a:ln>
          </c:spPr>
        </c:title>
        <c:delete val="0"/>
        <c:numFmt formatCode="General" sourceLinked="1"/>
        <c:majorTickMark val="out"/>
        <c:minorTickMark val="none"/>
        <c:tickLblPos val="low"/>
        <c:spPr>
          <a:ln w="3175">
            <a:solidFill>
              <a:srgbClr val="000000"/>
            </a:solidFill>
          </a:ln>
        </c:spPr>
        <c:crossAx val="42089959"/>
        <c:crosses val="autoZero"/>
        <c:crossBetween val="midCat"/>
        <c:dispUnits/>
      </c:valAx>
      <c:valAx>
        <c:axId val="42089959"/>
        <c:scaling>
          <c:orientation val="minMax"/>
          <c:max val="0.4"/>
          <c:min val="-0.3"/>
        </c:scaling>
        <c:axPos val="l"/>
        <c:title>
          <c:tx>
            <c:rich>
              <a:bodyPr vert="horz" rot="-5400000" anchor="ctr"/>
              <a:lstStyle/>
              <a:p>
                <a:pPr algn="ctr">
                  <a:defRPr/>
                </a:pPr>
                <a:r>
                  <a:rPr lang="en-US" cap="none" sz="1100" b="0" i="0" u="none" baseline="0">
                    <a:solidFill>
                      <a:srgbClr val="000000"/>
                    </a:solidFill>
                    <a:latin typeface="Arial"/>
                    <a:ea typeface="Arial"/>
                    <a:cs typeface="Arial"/>
                  </a:rPr>
                  <a:t>Stock Returns</a:t>
                </a:r>
              </a:p>
            </c:rich>
          </c:tx>
          <c:layout>
            <c:manualLayout>
              <c:xMode val="factor"/>
              <c:yMode val="factor"/>
              <c:x val="-0.0155"/>
              <c:y val="-0.001"/>
            </c:manualLayout>
          </c:layout>
          <c:overlay val="0"/>
          <c:spPr>
            <a:noFill/>
            <a:ln>
              <a:noFill/>
            </a:ln>
          </c:spPr>
        </c:title>
        <c:delete val="0"/>
        <c:numFmt formatCode="General" sourceLinked="1"/>
        <c:majorTickMark val="out"/>
        <c:minorTickMark val="none"/>
        <c:tickLblPos val="low"/>
        <c:spPr>
          <a:ln w="3175">
            <a:solidFill>
              <a:srgbClr val="000000"/>
            </a:solidFill>
          </a:ln>
        </c:spPr>
        <c:crossAx val="4676662"/>
        <c:crosses val="autoZero"/>
        <c:crossBetween val="midCat"/>
        <c:dispUnits/>
      </c:valAx>
      <c:spPr>
        <a:noFill/>
        <a:ln w="3175">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S&amp;P 500 Characteristic Line</a:t>
            </a:r>
          </a:p>
        </c:rich>
      </c:tx>
      <c:layout>
        <c:manualLayout>
          <c:xMode val="factor"/>
          <c:yMode val="factor"/>
          <c:x val="0.001"/>
          <c:y val="0"/>
        </c:manualLayout>
      </c:layout>
      <c:spPr>
        <a:noFill/>
        <a:ln>
          <a:noFill/>
        </a:ln>
      </c:spPr>
    </c:title>
    <c:plotArea>
      <c:layout>
        <c:manualLayout>
          <c:xMode val="edge"/>
          <c:yMode val="edge"/>
          <c:x val="0.04"/>
          <c:y val="0.09775"/>
          <c:w val="0.94875"/>
          <c:h val="0.84375"/>
        </c:manualLayout>
      </c:layout>
      <c:scatterChart>
        <c:scatterStyle val="lineMarker"/>
        <c:varyColors val="0"/>
        <c:ser>
          <c:idx val="0"/>
          <c:order val="0"/>
          <c:tx>
            <c:strRef>
              <c:f>'Beta Calculation'!$L$4</c:f>
              <c:strCache>
                <c:ptCount val="1"/>
                <c:pt idx="0">
                  <c:v>S&amp;P 500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8000"/>
              </a:solidFill>
              <a:ln>
                <a:solidFill>
                  <a:srgbClr val="00800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'Beta Calculation'!$L$5:$L$64</c:f>
              <c:numCache>
                <c:ptCount val="60"/>
                <c:pt idx="0">
                  <c:v>-0.06141765223681575</c:v>
                </c:pt>
                <c:pt idx="1">
                  <c:v>-0.009081454518441456</c:v>
                </c:pt>
                <c:pt idx="2">
                  <c:v>-0.07245534793935195</c:v>
                </c:pt>
                <c:pt idx="3">
                  <c:v>-0.07900426340142656</c:v>
                </c:pt>
                <c:pt idx="4">
                  <c:v>0.0048814198898664415</c:v>
                </c:pt>
                <c:pt idx="5">
                  <c:v>-0.11002434311788409</c:v>
                </c:pt>
                <c:pt idx="6">
                  <c:v>0.08644882739672262</c:v>
                </c:pt>
                <c:pt idx="7">
                  <c:v>0.057069635115606886</c:v>
                </c:pt>
                <c:pt idx="8">
                  <c:v>-0.06033258215761863</c:v>
                </c:pt>
                <c:pt idx="9">
                  <c:v>-0.027414698461048853</c:v>
                </c:pt>
                <c:pt idx="10">
                  <c:v>-0.01700362276498781</c:v>
                </c:pt>
                <c:pt idx="11">
                  <c:v>0.008357605658919305</c:v>
                </c:pt>
                <c:pt idx="12">
                  <c:v>0.08104411799382208</c:v>
                </c:pt>
                <c:pt idx="13">
                  <c:v>0.05089866073376093</c:v>
                </c:pt>
                <c:pt idx="14">
                  <c:v>0.011322242862628264</c:v>
                </c:pt>
                <c:pt idx="15">
                  <c:v>0.016223704463827548</c:v>
                </c:pt>
                <c:pt idx="16">
                  <c:v>0.017873191222950436</c:v>
                </c:pt>
                <c:pt idx="17">
                  <c:v>-0.011944325949147294</c:v>
                </c:pt>
                <c:pt idx="18">
                  <c:v>0.054961494824141297</c:v>
                </c:pt>
                <c:pt idx="19">
                  <c:v>0.0071285131006652725</c:v>
                </c:pt>
                <c:pt idx="20">
                  <c:v>0.05076545076545079</c:v>
                </c:pt>
                <c:pt idx="21">
                  <c:v>0.017276422764227674</c:v>
                </c:pt>
                <c:pt idx="22">
                  <c:v>0.012209029908144903</c:v>
                </c:pt>
                <c:pt idx="23">
                  <c:v>-0.01635893583943265</c:v>
                </c:pt>
                <c:pt idx="24">
                  <c:v>-0.016790829419024943</c:v>
                </c:pt>
                <c:pt idx="25">
                  <c:v>0.01208344622053654</c:v>
                </c:pt>
                <c:pt idx="26">
                  <c:v>0.01798907805974931</c:v>
                </c:pt>
                <c:pt idx="27">
                  <c:v>-0.03429052277269371</c:v>
                </c:pt>
                <c:pt idx="28">
                  <c:v>0.002287332534582273</c:v>
                </c:pt>
                <c:pt idx="29">
                  <c:v>0.009363906397159963</c:v>
                </c:pt>
                <c:pt idx="30">
                  <c:v>0.014014247519245024</c:v>
                </c:pt>
                <c:pt idx="31">
                  <c:v>0.03859493894885851</c:v>
                </c:pt>
                <c:pt idx="32">
                  <c:v>0.032458128162750795</c:v>
                </c:pt>
                <c:pt idx="33">
                  <c:v>-0.025290448214403665</c:v>
                </c:pt>
                <c:pt idx="34">
                  <c:v>0.01890338364641439</c:v>
                </c:pt>
                <c:pt idx="35">
                  <c:v>-0.019117647058823524</c:v>
                </c:pt>
                <c:pt idx="36">
                  <c:v>-0.020108589772910163</c:v>
                </c:pt>
                <c:pt idx="37">
                  <c:v>0.029952024895189604</c:v>
                </c:pt>
                <c:pt idx="38">
                  <c:v>-0.0001426772975241903</c:v>
                </c:pt>
                <c:pt idx="39">
                  <c:v>0.03596820360437506</c:v>
                </c:pt>
                <c:pt idx="40">
                  <c:v>-0.011222025960556917</c:v>
                </c:pt>
                <c:pt idx="41">
                  <c:v>0.006948940040808649</c:v>
                </c:pt>
                <c:pt idx="42">
                  <c:v>-0.01774074104214643</c:v>
                </c:pt>
                <c:pt idx="43">
                  <c:v>0.03518612107604745</c:v>
                </c:pt>
                <c:pt idx="44">
                  <c:v>-0.0009523961968179199</c:v>
                </c:pt>
                <c:pt idx="45">
                  <c:v>0.025466838635252998</c:v>
                </c:pt>
                <c:pt idx="46">
                  <c:v>0.00045309668145752973</c:v>
                </c:pt>
                <c:pt idx="47">
                  <c:v>0.011095841206877554</c:v>
                </c:pt>
                <c:pt idx="48">
                  <c:v>0.01215566041378672</c:v>
                </c:pt>
                <c:pt idx="49">
                  <c:v>-0.030916901290238885</c:v>
                </c:pt>
                <c:pt idx="50">
                  <c:v>8.660803565111712E-05</c:v>
                </c:pt>
                <c:pt idx="51">
                  <c:v>0.005085813257754712</c:v>
                </c:pt>
                <c:pt idx="52">
                  <c:v>0.021274262528785937</c:v>
                </c:pt>
                <c:pt idx="53">
                  <c:v>0.024566274485741876</c:v>
                </c:pt>
                <c:pt idx="54">
                  <c:v>0.03150802859602511</c:v>
                </c:pt>
                <c:pt idx="55">
                  <c:v>0.016466609576614406</c:v>
                </c:pt>
                <c:pt idx="56">
                  <c:v>0.012615751483260993</c:v>
                </c:pt>
                <c:pt idx="57">
                  <c:v>0.014059084819854795</c:v>
                </c:pt>
                <c:pt idx="58">
                  <c:v>-0.02184614528868622</c:v>
                </c:pt>
                <c:pt idx="59">
                  <c:v>-0.014124052828364604</c:v>
                </c:pt>
              </c:numCache>
            </c:numRef>
          </c:xVal>
          <c:yVal>
            <c:numRef>
              <c:f>'Beta Calculation'!$L$5:$L$64</c:f>
              <c:numCache>
                <c:ptCount val="60"/>
                <c:pt idx="0">
                  <c:v>-0.06141765223681575</c:v>
                </c:pt>
                <c:pt idx="1">
                  <c:v>-0.009081454518441456</c:v>
                </c:pt>
                <c:pt idx="2">
                  <c:v>-0.07245534793935195</c:v>
                </c:pt>
                <c:pt idx="3">
                  <c:v>-0.07900426340142656</c:v>
                </c:pt>
                <c:pt idx="4">
                  <c:v>0.0048814198898664415</c:v>
                </c:pt>
                <c:pt idx="5">
                  <c:v>-0.11002434311788409</c:v>
                </c:pt>
                <c:pt idx="6">
                  <c:v>0.08644882739672262</c:v>
                </c:pt>
                <c:pt idx="7">
                  <c:v>0.057069635115606886</c:v>
                </c:pt>
                <c:pt idx="8">
                  <c:v>-0.06033258215761863</c:v>
                </c:pt>
                <c:pt idx="9">
                  <c:v>-0.027414698461048853</c:v>
                </c:pt>
                <c:pt idx="10">
                  <c:v>-0.01700362276498781</c:v>
                </c:pt>
                <c:pt idx="11">
                  <c:v>0.008357605658919305</c:v>
                </c:pt>
                <c:pt idx="12">
                  <c:v>0.08104411799382208</c:v>
                </c:pt>
                <c:pt idx="13">
                  <c:v>0.05089866073376093</c:v>
                </c:pt>
                <c:pt idx="14">
                  <c:v>0.011322242862628264</c:v>
                </c:pt>
                <c:pt idx="15">
                  <c:v>0.016223704463827548</c:v>
                </c:pt>
                <c:pt idx="16">
                  <c:v>0.017873191222950436</c:v>
                </c:pt>
                <c:pt idx="17">
                  <c:v>-0.011944325949147294</c:v>
                </c:pt>
                <c:pt idx="18">
                  <c:v>0.054961494824141297</c:v>
                </c:pt>
                <c:pt idx="19">
                  <c:v>0.0071285131006652725</c:v>
                </c:pt>
                <c:pt idx="20">
                  <c:v>0.05076545076545079</c:v>
                </c:pt>
                <c:pt idx="21">
                  <c:v>0.017276422764227674</c:v>
                </c:pt>
                <c:pt idx="22">
                  <c:v>0.012209029908144903</c:v>
                </c:pt>
                <c:pt idx="23">
                  <c:v>-0.01635893583943265</c:v>
                </c:pt>
                <c:pt idx="24">
                  <c:v>-0.016790829419024943</c:v>
                </c:pt>
                <c:pt idx="25">
                  <c:v>0.01208344622053654</c:v>
                </c:pt>
                <c:pt idx="26">
                  <c:v>0.01798907805974931</c:v>
                </c:pt>
                <c:pt idx="27">
                  <c:v>-0.03429052277269371</c:v>
                </c:pt>
                <c:pt idx="28">
                  <c:v>0.002287332534582273</c:v>
                </c:pt>
                <c:pt idx="29">
                  <c:v>0.009363906397159963</c:v>
                </c:pt>
                <c:pt idx="30">
                  <c:v>0.014014247519245024</c:v>
                </c:pt>
                <c:pt idx="31">
                  <c:v>0.03859493894885851</c:v>
                </c:pt>
                <c:pt idx="32">
                  <c:v>0.032458128162750795</c:v>
                </c:pt>
                <c:pt idx="33">
                  <c:v>-0.025290448214403665</c:v>
                </c:pt>
                <c:pt idx="34">
                  <c:v>0.01890338364641439</c:v>
                </c:pt>
                <c:pt idx="35">
                  <c:v>-0.019117647058823524</c:v>
                </c:pt>
                <c:pt idx="36">
                  <c:v>-0.020108589772910163</c:v>
                </c:pt>
                <c:pt idx="37">
                  <c:v>0.029952024895189604</c:v>
                </c:pt>
                <c:pt idx="38">
                  <c:v>-0.0001426772975241903</c:v>
                </c:pt>
                <c:pt idx="39">
                  <c:v>0.03596820360437506</c:v>
                </c:pt>
                <c:pt idx="40">
                  <c:v>-0.011222025960556917</c:v>
                </c:pt>
                <c:pt idx="41">
                  <c:v>0.006948940040808649</c:v>
                </c:pt>
                <c:pt idx="42">
                  <c:v>-0.01774074104214643</c:v>
                </c:pt>
                <c:pt idx="43">
                  <c:v>0.03518612107604745</c:v>
                </c:pt>
                <c:pt idx="44">
                  <c:v>-0.0009523961968179199</c:v>
                </c:pt>
                <c:pt idx="45">
                  <c:v>0.025466838635252998</c:v>
                </c:pt>
                <c:pt idx="46">
                  <c:v>0.00045309668145752973</c:v>
                </c:pt>
                <c:pt idx="47">
                  <c:v>0.011095841206877554</c:v>
                </c:pt>
                <c:pt idx="48">
                  <c:v>0.01215566041378672</c:v>
                </c:pt>
                <c:pt idx="49">
                  <c:v>-0.030916901290238885</c:v>
                </c:pt>
                <c:pt idx="50">
                  <c:v>8.660803565111712E-05</c:v>
                </c:pt>
                <c:pt idx="51">
                  <c:v>0.005085813257754712</c:v>
                </c:pt>
                <c:pt idx="52">
                  <c:v>0.021274262528785937</c:v>
                </c:pt>
                <c:pt idx="53">
                  <c:v>0.024566274485741876</c:v>
                </c:pt>
                <c:pt idx="54">
                  <c:v>0.03150802859602511</c:v>
                </c:pt>
                <c:pt idx="55">
                  <c:v>0.016466609576614406</c:v>
                </c:pt>
                <c:pt idx="56">
                  <c:v>0.012615751483260993</c:v>
                </c:pt>
                <c:pt idx="57">
                  <c:v>0.014059084819854795</c:v>
                </c:pt>
                <c:pt idx="58">
                  <c:v>-0.02184614528868622</c:v>
                </c:pt>
                <c:pt idx="59">
                  <c:v>-0.014124052828364604</c:v>
                </c:pt>
              </c:numCache>
            </c:numRef>
          </c:yVal>
          <c:smooth val="0"/>
        </c:ser>
        <c:axId val="43265312"/>
        <c:axId val="53843489"/>
      </c:scatterChart>
      <c:valAx>
        <c:axId val="43265312"/>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S&amp;P 500 Return</a:t>
                </a:r>
              </a:p>
            </c:rich>
          </c:tx>
          <c:layout>
            <c:manualLayout>
              <c:xMode val="factor"/>
              <c:yMode val="factor"/>
              <c:x val="-0.00725"/>
              <c:y val="0.00075"/>
            </c:manualLayout>
          </c:layout>
          <c:overlay val="0"/>
          <c:spPr>
            <a:noFill/>
            <a:ln>
              <a:noFill/>
            </a:ln>
          </c:spPr>
        </c:title>
        <c:delete val="0"/>
        <c:numFmt formatCode="General" sourceLinked="1"/>
        <c:majorTickMark val="out"/>
        <c:minorTickMark val="none"/>
        <c:tickLblPos val="low"/>
        <c:spPr>
          <a:ln w="3175">
            <a:solidFill>
              <a:srgbClr val="000000"/>
            </a:solidFill>
          </a:ln>
        </c:spPr>
        <c:crossAx val="53843489"/>
        <c:crosses val="autoZero"/>
        <c:crossBetween val="midCat"/>
        <c:dispUnits/>
      </c:valAx>
      <c:valAx>
        <c:axId val="53843489"/>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S&amp;P 500 Return</a:t>
                </a:r>
              </a:p>
            </c:rich>
          </c:tx>
          <c:layout>
            <c:manualLayout>
              <c:xMode val="factor"/>
              <c:yMode val="factor"/>
              <c:x val="-0.0155"/>
              <c:y val="-0.001"/>
            </c:manualLayout>
          </c:layout>
          <c:overlay val="0"/>
          <c:spPr>
            <a:noFill/>
            <a:ln>
              <a:noFill/>
            </a:ln>
          </c:spPr>
        </c:title>
        <c:delete val="0"/>
        <c:numFmt formatCode="General" sourceLinked="1"/>
        <c:majorTickMark val="out"/>
        <c:minorTickMark val="none"/>
        <c:tickLblPos val="low"/>
        <c:spPr>
          <a:ln w="3175">
            <a:solidFill>
              <a:srgbClr val="000000"/>
            </a:solidFill>
          </a:ln>
        </c:spPr>
        <c:crossAx val="43265312"/>
        <c:crosses val="autoZero"/>
        <c:crossBetween val="midCat"/>
        <c:dispUnits/>
      </c:valAx>
      <c:spPr>
        <a:noFill/>
        <a:ln w="3175">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headerFooter>
    <oddHeader>&amp;R&amp;"Arial,Italic"Copyright 2007 Money-zine.com</oddHeader>
    <oddFooter>&amp;L&amp;D &amp;T&amp;C&amp;A&amp;R&amp;F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headerFooter>
    <oddHeader>&amp;R&amp;"Arial,Italic"Copyright 2007 Money-zine.com</oddHeader>
    <oddFooter>&amp;L&amp;D &amp;T&amp;C&amp;A&amp;R&amp;F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ey-zine.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5"/>
  <sheetViews>
    <sheetView tabSelected="1" zoomScalePageLayoutView="0" workbookViewId="0" topLeftCell="A1">
      <selection activeCell="A1" sqref="A1:F19"/>
    </sheetView>
  </sheetViews>
  <sheetFormatPr defaultColWidth="9.140625" defaultRowHeight="12.75"/>
  <cols>
    <col min="1" max="16384" width="9.140625" style="2" customWidth="1"/>
  </cols>
  <sheetData>
    <row r="1" spans="1:6" ht="12.75">
      <c r="A1" s="1" t="s">
        <v>8</v>
      </c>
      <c r="B1" s="1"/>
      <c r="C1" s="1"/>
      <c r="D1" s="1"/>
      <c r="E1" s="1"/>
      <c r="F1" s="1"/>
    </row>
    <row r="2" spans="1:10" ht="12.75">
      <c r="A2" s="1"/>
      <c r="B2" s="1"/>
      <c r="C2" s="1"/>
      <c r="D2" s="1"/>
      <c r="E2" s="1"/>
      <c r="F2" s="1"/>
      <c r="H2" s="3" t="s">
        <v>0</v>
      </c>
      <c r="I2" s="3"/>
      <c r="J2" s="3"/>
    </row>
    <row r="3" spans="1:13" ht="13.5" thickBot="1">
      <c r="A3" s="1"/>
      <c r="B3" s="1"/>
      <c r="C3" s="1"/>
      <c r="D3" s="1"/>
      <c r="E3" s="1"/>
      <c r="F3" s="1"/>
      <c r="H3" s="4" t="s">
        <v>1</v>
      </c>
      <c r="I3" s="4" t="s">
        <v>2</v>
      </c>
      <c r="J3" s="4" t="str">
        <f>C22</f>
        <v>MSFT</v>
      </c>
      <c r="L3" s="3" t="s">
        <v>3</v>
      </c>
      <c r="M3" s="3"/>
    </row>
    <row r="4" spans="1:13" ht="13.5" thickBot="1">
      <c r="A4" s="1"/>
      <c r="B4" s="1"/>
      <c r="C4" s="1"/>
      <c r="D4" s="1"/>
      <c r="E4" s="1"/>
      <c r="F4" s="1"/>
      <c r="H4" s="5">
        <v>1</v>
      </c>
      <c r="I4" s="6">
        <v>1147.39</v>
      </c>
      <c r="J4" s="7">
        <v>30.155</v>
      </c>
      <c r="L4" s="4" t="s">
        <v>2</v>
      </c>
      <c r="M4" s="4" t="str">
        <f>C22</f>
        <v>MSFT</v>
      </c>
    </row>
    <row r="5" spans="1:13" ht="12.75">
      <c r="A5" s="1"/>
      <c r="B5" s="1"/>
      <c r="C5" s="1"/>
      <c r="D5" s="1"/>
      <c r="E5" s="1"/>
      <c r="F5" s="1"/>
      <c r="H5" s="8">
        <v>2</v>
      </c>
      <c r="I5" s="9">
        <v>1076.92</v>
      </c>
      <c r="J5" s="10">
        <v>26.13</v>
      </c>
      <c r="L5" s="11">
        <f aca="true" t="shared" si="0" ref="L5:L36">(I5-I4)/I4</f>
        <v>-0.06141765223681575</v>
      </c>
      <c r="M5" s="12">
        <f aca="true" t="shared" si="1" ref="M5:M36">(J5-J4)/J4</f>
        <v>-0.1334770353175262</v>
      </c>
    </row>
    <row r="6" spans="1:13" ht="12.75">
      <c r="A6" s="1"/>
      <c r="B6" s="1"/>
      <c r="C6" s="1"/>
      <c r="D6" s="1"/>
      <c r="E6" s="1"/>
      <c r="F6" s="1"/>
      <c r="H6" s="8">
        <v>3</v>
      </c>
      <c r="I6" s="9">
        <v>1067.14</v>
      </c>
      <c r="J6" s="10">
        <v>25.455</v>
      </c>
      <c r="L6" s="13">
        <f t="shared" si="0"/>
        <v>-0.009081454518441456</v>
      </c>
      <c r="M6" s="14">
        <f t="shared" si="1"/>
        <v>-0.025832376578645264</v>
      </c>
    </row>
    <row r="7" spans="1:13" ht="12.75">
      <c r="A7" s="1"/>
      <c r="B7" s="1"/>
      <c r="C7" s="1"/>
      <c r="D7" s="1"/>
      <c r="E7" s="1"/>
      <c r="F7" s="1"/>
      <c r="H7" s="8">
        <v>4</v>
      </c>
      <c r="I7" s="9">
        <v>989.82</v>
      </c>
      <c r="J7" s="10">
        <v>27.35</v>
      </c>
      <c r="L7" s="13">
        <f t="shared" si="0"/>
        <v>-0.07245534793935195</v>
      </c>
      <c r="M7" s="14">
        <f t="shared" si="1"/>
        <v>0.07444509919465736</v>
      </c>
    </row>
    <row r="8" spans="1:13" ht="12.75">
      <c r="A8" s="1"/>
      <c r="B8" s="1"/>
      <c r="C8" s="1"/>
      <c r="D8" s="1"/>
      <c r="E8" s="1"/>
      <c r="F8" s="1"/>
      <c r="H8" s="8">
        <v>5</v>
      </c>
      <c r="I8" s="9">
        <v>911.62</v>
      </c>
      <c r="J8" s="10">
        <v>23.99</v>
      </c>
      <c r="L8" s="13">
        <f t="shared" si="0"/>
        <v>-0.07900426340142656</v>
      </c>
      <c r="M8" s="14">
        <f t="shared" si="1"/>
        <v>-0.12285191956124325</v>
      </c>
    </row>
    <row r="9" spans="1:13" ht="12.75">
      <c r="A9" s="1"/>
      <c r="B9" s="1"/>
      <c r="C9" s="1"/>
      <c r="D9" s="1"/>
      <c r="E9" s="1"/>
      <c r="F9" s="1"/>
      <c r="H9" s="8">
        <v>6</v>
      </c>
      <c r="I9" s="9">
        <v>916.07</v>
      </c>
      <c r="J9" s="10">
        <v>24.54</v>
      </c>
      <c r="L9" s="13">
        <f t="shared" si="0"/>
        <v>0.0048814198898664415</v>
      </c>
      <c r="M9" s="14">
        <f t="shared" si="1"/>
        <v>0.022926219258024207</v>
      </c>
    </row>
    <row r="10" spans="1:13" ht="12.75">
      <c r="A10" s="1"/>
      <c r="B10" s="1"/>
      <c r="C10" s="1"/>
      <c r="D10" s="1"/>
      <c r="E10" s="1"/>
      <c r="F10" s="1"/>
      <c r="H10" s="8">
        <v>7</v>
      </c>
      <c r="I10" s="9">
        <v>815.28</v>
      </c>
      <c r="J10" s="10">
        <v>21.87</v>
      </c>
      <c r="L10" s="13">
        <f t="shared" si="0"/>
        <v>-0.11002434311788409</v>
      </c>
      <c r="M10" s="14">
        <f t="shared" si="1"/>
        <v>-0.10880195599021998</v>
      </c>
    </row>
    <row r="11" spans="1:13" ht="12.75">
      <c r="A11" s="1"/>
      <c r="B11" s="1"/>
      <c r="C11" s="1"/>
      <c r="D11" s="1"/>
      <c r="E11" s="1"/>
      <c r="F11" s="1"/>
      <c r="H11" s="8">
        <v>8</v>
      </c>
      <c r="I11" s="9">
        <v>885.76</v>
      </c>
      <c r="J11" s="10">
        <v>26.735</v>
      </c>
      <c r="L11" s="13">
        <f t="shared" si="0"/>
        <v>0.08644882739672262</v>
      </c>
      <c r="M11" s="14">
        <f t="shared" si="1"/>
        <v>0.22245084590763595</v>
      </c>
    </row>
    <row r="12" spans="1:13" ht="12.75">
      <c r="A12" s="1"/>
      <c r="B12" s="1"/>
      <c r="C12" s="1"/>
      <c r="D12" s="1"/>
      <c r="E12" s="1"/>
      <c r="F12" s="1"/>
      <c r="H12" s="8">
        <v>9</v>
      </c>
      <c r="I12" s="9">
        <v>936.31</v>
      </c>
      <c r="J12" s="10">
        <v>28.84</v>
      </c>
      <c r="L12" s="13">
        <f t="shared" si="0"/>
        <v>0.057069635115606886</v>
      </c>
      <c r="M12" s="14">
        <f t="shared" si="1"/>
        <v>0.07873573966710307</v>
      </c>
    </row>
    <row r="13" spans="1:13" ht="12.75">
      <c r="A13" s="1"/>
      <c r="B13" s="1"/>
      <c r="C13" s="1"/>
      <c r="D13" s="1"/>
      <c r="E13" s="1"/>
      <c r="F13" s="1"/>
      <c r="H13" s="8">
        <v>10</v>
      </c>
      <c r="I13" s="9">
        <v>879.82</v>
      </c>
      <c r="J13" s="10">
        <v>25.85</v>
      </c>
      <c r="L13" s="13">
        <f t="shared" si="0"/>
        <v>-0.06033258215761863</v>
      </c>
      <c r="M13" s="14">
        <f t="shared" si="1"/>
        <v>-0.10367545076282934</v>
      </c>
    </row>
    <row r="14" spans="1:13" ht="12.75">
      <c r="A14" s="1"/>
      <c r="B14" s="1"/>
      <c r="C14" s="1"/>
      <c r="D14" s="1"/>
      <c r="E14" s="1"/>
      <c r="F14" s="1"/>
      <c r="H14" s="8">
        <v>11</v>
      </c>
      <c r="I14" s="9">
        <v>855.7</v>
      </c>
      <c r="J14" s="10">
        <v>23.73</v>
      </c>
      <c r="L14" s="13">
        <f t="shared" si="0"/>
        <v>-0.027414698461048853</v>
      </c>
      <c r="M14" s="14">
        <f t="shared" si="1"/>
        <v>-0.08201160541586076</v>
      </c>
    </row>
    <row r="15" spans="1:13" ht="12.75">
      <c r="A15" s="1"/>
      <c r="B15" s="1"/>
      <c r="C15" s="1"/>
      <c r="D15" s="1"/>
      <c r="E15" s="1"/>
      <c r="F15" s="1"/>
      <c r="H15" s="8">
        <v>12</v>
      </c>
      <c r="I15" s="9">
        <v>841.15</v>
      </c>
      <c r="J15" s="10">
        <v>23.7</v>
      </c>
      <c r="L15" s="13">
        <f t="shared" si="0"/>
        <v>-0.01700362276498781</v>
      </c>
      <c r="M15" s="14">
        <f t="shared" si="1"/>
        <v>-0.001264222503160604</v>
      </c>
    </row>
    <row r="16" spans="1:13" ht="12.75">
      <c r="A16" s="1"/>
      <c r="B16" s="1"/>
      <c r="C16" s="1"/>
      <c r="D16" s="1"/>
      <c r="E16" s="1"/>
      <c r="F16" s="1"/>
      <c r="H16" s="8">
        <v>13</v>
      </c>
      <c r="I16" s="9">
        <v>848.18</v>
      </c>
      <c r="J16" s="10">
        <v>24.21</v>
      </c>
      <c r="L16" s="13">
        <f t="shared" si="0"/>
        <v>0.008357605658919305</v>
      </c>
      <c r="M16" s="14">
        <f t="shared" si="1"/>
        <v>0.021518987341772218</v>
      </c>
    </row>
    <row r="17" spans="1:13" ht="12.75">
      <c r="A17" s="1"/>
      <c r="B17" s="1"/>
      <c r="C17" s="1"/>
      <c r="D17" s="1"/>
      <c r="E17" s="1"/>
      <c r="F17" s="1"/>
      <c r="H17" s="8">
        <v>14</v>
      </c>
      <c r="I17" s="9">
        <v>916.92</v>
      </c>
      <c r="J17" s="10">
        <v>25.57</v>
      </c>
      <c r="L17" s="13">
        <f t="shared" si="0"/>
        <v>0.08104411799382208</v>
      </c>
      <c r="M17" s="14">
        <f t="shared" si="1"/>
        <v>0.056175134242048716</v>
      </c>
    </row>
    <row r="18" spans="1:13" ht="12.75">
      <c r="A18" s="1"/>
      <c r="B18" s="1"/>
      <c r="C18" s="1"/>
      <c r="D18" s="1"/>
      <c r="E18" s="1"/>
      <c r="F18" s="1"/>
      <c r="H18" s="8">
        <v>15</v>
      </c>
      <c r="I18" s="9">
        <v>963.59</v>
      </c>
      <c r="J18" s="10">
        <v>24.61</v>
      </c>
      <c r="L18" s="13">
        <f t="shared" si="0"/>
        <v>0.05089866073376093</v>
      </c>
      <c r="M18" s="14">
        <f t="shared" si="1"/>
        <v>-0.037543996871333626</v>
      </c>
    </row>
    <row r="19" spans="1:13" ht="12.75">
      <c r="A19" s="1"/>
      <c r="B19" s="1"/>
      <c r="C19" s="1"/>
      <c r="D19" s="1"/>
      <c r="E19" s="1"/>
      <c r="F19" s="1"/>
      <c r="H19" s="8">
        <v>16</v>
      </c>
      <c r="I19" s="9">
        <v>974.5</v>
      </c>
      <c r="J19" s="10">
        <v>25.64</v>
      </c>
      <c r="L19" s="13">
        <f t="shared" si="0"/>
        <v>0.011322242862628264</v>
      </c>
      <c r="M19" s="14">
        <f t="shared" si="1"/>
        <v>0.04185290532303946</v>
      </c>
    </row>
    <row r="20" spans="8:13" ht="12.75">
      <c r="H20" s="8">
        <v>17</v>
      </c>
      <c r="I20" s="9">
        <v>990.31</v>
      </c>
      <c r="J20" s="10">
        <v>26.41</v>
      </c>
      <c r="L20" s="13">
        <f t="shared" si="0"/>
        <v>0.016223704463827548</v>
      </c>
      <c r="M20" s="14">
        <f t="shared" si="1"/>
        <v>0.030031201248049904</v>
      </c>
    </row>
    <row r="21" spans="8:13" ht="12.75">
      <c r="H21" s="8">
        <v>18</v>
      </c>
      <c r="I21" s="9">
        <v>1008.01</v>
      </c>
      <c r="J21" s="10">
        <v>26.52</v>
      </c>
      <c r="L21" s="13">
        <f t="shared" si="0"/>
        <v>0.017873191222950436</v>
      </c>
      <c r="M21" s="14">
        <f t="shared" si="1"/>
        <v>0.004165088981446401</v>
      </c>
    </row>
    <row r="22" spans="1:13" ht="12.75">
      <c r="A22" s="3" t="s">
        <v>4</v>
      </c>
      <c r="B22" s="3"/>
      <c r="C22" s="15" t="s">
        <v>7</v>
      </c>
      <c r="H22" s="8">
        <v>19</v>
      </c>
      <c r="I22" s="9">
        <v>995.97</v>
      </c>
      <c r="J22" s="10">
        <v>27.8</v>
      </c>
      <c r="L22" s="13">
        <f t="shared" si="0"/>
        <v>-0.011944325949147294</v>
      </c>
      <c r="M22" s="14">
        <f t="shared" si="1"/>
        <v>0.048265460030165956</v>
      </c>
    </row>
    <row r="23" spans="8:13" ht="12.75">
      <c r="H23" s="8">
        <v>20</v>
      </c>
      <c r="I23" s="9">
        <v>1050.71</v>
      </c>
      <c r="J23" s="10">
        <v>26.14</v>
      </c>
      <c r="L23" s="13">
        <f t="shared" si="0"/>
        <v>0.054961494824141297</v>
      </c>
      <c r="M23" s="14">
        <f t="shared" si="1"/>
        <v>-0.05971223021582734</v>
      </c>
    </row>
    <row r="24" spans="8:13" ht="12.75">
      <c r="H24" s="8">
        <v>21</v>
      </c>
      <c r="I24" s="9">
        <v>1058.2</v>
      </c>
      <c r="J24" s="10">
        <v>25.71</v>
      </c>
      <c r="L24" s="13">
        <f t="shared" si="0"/>
        <v>0.0071285131006652725</v>
      </c>
      <c r="M24" s="14">
        <f t="shared" si="1"/>
        <v>-0.016449885233358826</v>
      </c>
    </row>
    <row r="25" spans="8:13" ht="13.5" thickBot="1">
      <c r="H25" s="8">
        <v>22</v>
      </c>
      <c r="I25" s="9">
        <v>1111.92</v>
      </c>
      <c r="J25" s="10">
        <v>27.37</v>
      </c>
      <c r="L25" s="13">
        <f t="shared" si="0"/>
        <v>0.05076545076545079</v>
      </c>
      <c r="M25" s="14">
        <f t="shared" si="1"/>
        <v>0.06456631660832361</v>
      </c>
    </row>
    <row r="26" spans="1:13" ht="12.75">
      <c r="A26" s="16" t="s">
        <v>5</v>
      </c>
      <c r="B26" s="17"/>
      <c r="E26" s="16" t="s">
        <v>6</v>
      </c>
      <c r="F26" s="17"/>
      <c r="H26" s="8">
        <v>23</v>
      </c>
      <c r="I26" s="9">
        <v>1131.13</v>
      </c>
      <c r="J26" s="10">
        <v>27.65</v>
      </c>
      <c r="L26" s="13">
        <f t="shared" si="0"/>
        <v>0.017276422764227674</v>
      </c>
      <c r="M26" s="14">
        <f t="shared" si="1"/>
        <v>0.010230179028132903</v>
      </c>
    </row>
    <row r="27" spans="1:13" ht="12.75">
      <c r="A27" s="18" t="s">
        <v>2</v>
      </c>
      <c r="B27" s="19" t="str">
        <f>C22</f>
        <v>MSFT</v>
      </c>
      <c r="E27" s="18" t="str">
        <f>+A27</f>
        <v>S&amp;P 500</v>
      </c>
      <c r="F27" s="19" t="str">
        <f>+B27</f>
        <v>MSFT</v>
      </c>
      <c r="H27" s="8">
        <v>24</v>
      </c>
      <c r="I27" s="9">
        <v>1144.94</v>
      </c>
      <c r="J27" s="10">
        <v>26.53</v>
      </c>
      <c r="L27" s="13">
        <f t="shared" si="0"/>
        <v>0.012209029908144903</v>
      </c>
      <c r="M27" s="14">
        <f t="shared" si="1"/>
        <v>-0.04050632911392396</v>
      </c>
    </row>
    <row r="28" spans="1:13" ht="13.5" thickBot="1">
      <c r="A28" s="20">
        <f>COVAR(L5:L64,$L$5:$L$64)/VARP($L$5:$L$64)</f>
        <v>1.000000000000001</v>
      </c>
      <c r="B28" s="21">
        <f>COVAR(M5:M104,$L$5:$L$104)/VARP($L$5:$L$64)</f>
        <v>0.9939425558838428</v>
      </c>
      <c r="E28" s="20">
        <f>INTERCEPT(L5:L104,L5:L104)</f>
        <v>0</v>
      </c>
      <c r="F28" s="21">
        <f>INTERCEPT(M5:M104,L5:L104)</f>
        <v>-0.003450433187660459</v>
      </c>
      <c r="H28" s="8">
        <v>25</v>
      </c>
      <c r="I28" s="9">
        <v>1126.21</v>
      </c>
      <c r="J28" s="10">
        <v>24.93</v>
      </c>
      <c r="L28" s="13">
        <f t="shared" si="0"/>
        <v>-0.01635893583943265</v>
      </c>
      <c r="M28" s="14">
        <f t="shared" si="1"/>
        <v>-0.06030908405578595</v>
      </c>
    </row>
    <row r="29" spans="8:13" ht="12.75">
      <c r="H29" s="8">
        <v>26</v>
      </c>
      <c r="I29" s="9">
        <v>1107.3</v>
      </c>
      <c r="J29" s="10">
        <v>26.13</v>
      </c>
      <c r="L29" s="13">
        <f t="shared" si="0"/>
        <v>-0.016790829419024943</v>
      </c>
      <c r="M29" s="14">
        <f t="shared" si="1"/>
        <v>0.04813477737665461</v>
      </c>
    </row>
    <row r="30" spans="1:13" ht="12.75">
      <c r="A30" s="22" t="s">
        <v>9</v>
      </c>
      <c r="H30" s="8">
        <v>27</v>
      </c>
      <c r="I30" s="9">
        <v>1120.68</v>
      </c>
      <c r="J30" s="10">
        <v>26.23</v>
      </c>
      <c r="L30" s="13">
        <f t="shared" si="0"/>
        <v>0.01208344622053654</v>
      </c>
      <c r="M30" s="14">
        <f t="shared" si="1"/>
        <v>0.0038270187523919415</v>
      </c>
    </row>
    <row r="31" spans="8:13" ht="12.75">
      <c r="H31" s="8">
        <v>28</v>
      </c>
      <c r="I31" s="9">
        <v>1140.84</v>
      </c>
      <c r="J31" s="10">
        <v>28.56</v>
      </c>
      <c r="L31" s="13">
        <f t="shared" si="0"/>
        <v>0.01798907805974931</v>
      </c>
      <c r="M31" s="14">
        <f t="shared" si="1"/>
        <v>0.08882958444529158</v>
      </c>
    </row>
    <row r="32" spans="8:13" ht="12.75">
      <c r="H32" s="8">
        <v>29</v>
      </c>
      <c r="I32" s="9">
        <v>1101.72</v>
      </c>
      <c r="J32" s="10">
        <v>28.49</v>
      </c>
      <c r="L32" s="13">
        <f t="shared" si="0"/>
        <v>-0.03429052277269371</v>
      </c>
      <c r="M32" s="14">
        <f t="shared" si="1"/>
        <v>-0.0024509803921568727</v>
      </c>
    </row>
    <row r="33" spans="8:13" ht="12.75">
      <c r="H33" s="8">
        <v>30</v>
      </c>
      <c r="I33" s="9">
        <v>1104.24</v>
      </c>
      <c r="J33" s="10">
        <v>27.3</v>
      </c>
      <c r="L33" s="13">
        <f t="shared" si="0"/>
        <v>0.002287332534582273</v>
      </c>
      <c r="M33" s="14">
        <f t="shared" si="1"/>
        <v>-0.04176904176904169</v>
      </c>
    </row>
    <row r="34" spans="8:13" ht="12.75">
      <c r="H34" s="8">
        <v>31</v>
      </c>
      <c r="I34" s="9">
        <v>1114.58</v>
      </c>
      <c r="J34" s="10">
        <v>27.65</v>
      </c>
      <c r="L34" s="13">
        <f t="shared" si="0"/>
        <v>0.009363906397159963</v>
      </c>
      <c r="M34" s="14">
        <f t="shared" si="1"/>
        <v>0.012820512820512742</v>
      </c>
    </row>
    <row r="35" spans="8:13" ht="12.75">
      <c r="H35" s="8">
        <v>32</v>
      </c>
      <c r="I35" s="9">
        <v>1130.2</v>
      </c>
      <c r="J35" s="10">
        <v>27.97</v>
      </c>
      <c r="L35" s="13">
        <f t="shared" si="0"/>
        <v>0.014014247519245024</v>
      </c>
      <c r="M35" s="14">
        <f t="shared" si="1"/>
        <v>0.011573236889692596</v>
      </c>
    </row>
    <row r="36" spans="8:13" ht="12.75">
      <c r="H36" s="8">
        <v>33</v>
      </c>
      <c r="I36" s="9">
        <v>1173.82</v>
      </c>
      <c r="J36" s="10">
        <v>26.81</v>
      </c>
      <c r="L36" s="13">
        <f t="shared" si="0"/>
        <v>0.03859493894885851</v>
      </c>
      <c r="M36" s="14">
        <f t="shared" si="1"/>
        <v>-0.0414730067929925</v>
      </c>
    </row>
    <row r="37" spans="8:13" ht="12.75">
      <c r="H37" s="8">
        <v>34</v>
      </c>
      <c r="I37" s="9">
        <v>1211.92</v>
      </c>
      <c r="J37" s="10">
        <v>26.72</v>
      </c>
      <c r="L37" s="13">
        <f aca="true" t="shared" si="2" ref="L37:L64">(I37-I36)/I36</f>
        <v>0.032458128162750795</v>
      </c>
      <c r="M37" s="14">
        <f aca="true" t="shared" si="3" ref="M37:M64">(J37-J36)/J36</f>
        <v>-0.0033569563595673203</v>
      </c>
    </row>
    <row r="38" spans="8:13" ht="12.75">
      <c r="H38" s="8">
        <v>35</v>
      </c>
      <c r="I38" s="9">
        <v>1181.27</v>
      </c>
      <c r="J38" s="10">
        <v>26.28</v>
      </c>
      <c r="L38" s="13">
        <f t="shared" si="2"/>
        <v>-0.025290448214403665</v>
      </c>
      <c r="M38" s="14">
        <f t="shared" si="3"/>
        <v>-0.016467065868263388</v>
      </c>
    </row>
    <row r="39" spans="8:13" ht="12.75">
      <c r="H39" s="8">
        <v>36</v>
      </c>
      <c r="I39" s="9">
        <v>1203.6</v>
      </c>
      <c r="J39" s="10">
        <v>25.16</v>
      </c>
      <c r="L39" s="13">
        <f t="shared" si="2"/>
        <v>0.01890338364641439</v>
      </c>
      <c r="M39" s="14">
        <f t="shared" si="3"/>
        <v>-0.042617960426179644</v>
      </c>
    </row>
    <row r="40" spans="8:13" ht="12.75">
      <c r="H40" s="8">
        <v>37</v>
      </c>
      <c r="I40" s="9">
        <v>1180.59</v>
      </c>
      <c r="J40" s="10">
        <v>24.17</v>
      </c>
      <c r="L40" s="13">
        <f t="shared" si="2"/>
        <v>-0.019117647058823524</v>
      </c>
      <c r="M40" s="14">
        <f t="shared" si="3"/>
        <v>-0.039348171701112815</v>
      </c>
    </row>
    <row r="41" spans="8:13" ht="12.75">
      <c r="H41" s="8">
        <v>38</v>
      </c>
      <c r="I41" s="9">
        <v>1156.85</v>
      </c>
      <c r="J41" s="10">
        <v>25.3</v>
      </c>
      <c r="L41" s="13">
        <f t="shared" si="2"/>
        <v>-0.020108589772910163</v>
      </c>
      <c r="M41" s="14">
        <f t="shared" si="3"/>
        <v>0.0467521721141911</v>
      </c>
    </row>
    <row r="42" spans="8:13" ht="12.75">
      <c r="H42" s="8">
        <v>39</v>
      </c>
      <c r="I42" s="9">
        <v>1191.5</v>
      </c>
      <c r="J42" s="10">
        <v>25.8</v>
      </c>
      <c r="L42" s="13">
        <f t="shared" si="2"/>
        <v>0.029952024895189604</v>
      </c>
      <c r="M42" s="14">
        <f t="shared" si="3"/>
        <v>0.019762845849802372</v>
      </c>
    </row>
    <row r="43" spans="8:13" ht="12.75">
      <c r="H43" s="8">
        <v>40</v>
      </c>
      <c r="I43" s="9">
        <v>1191.33</v>
      </c>
      <c r="J43" s="10">
        <v>24.84</v>
      </c>
      <c r="L43" s="13">
        <f t="shared" si="2"/>
        <v>-0.0001426772975241903</v>
      </c>
      <c r="M43" s="14">
        <f t="shared" si="3"/>
        <v>-0.03720930232558143</v>
      </c>
    </row>
    <row r="44" spans="8:13" ht="12.75">
      <c r="H44" s="8">
        <v>41</v>
      </c>
      <c r="I44" s="9">
        <v>1234.18</v>
      </c>
      <c r="J44" s="10">
        <v>25.61</v>
      </c>
      <c r="L44" s="13">
        <f t="shared" si="2"/>
        <v>0.03596820360437506</v>
      </c>
      <c r="M44" s="14">
        <f t="shared" si="3"/>
        <v>0.03099838969404185</v>
      </c>
    </row>
    <row r="45" spans="8:13" ht="12.75">
      <c r="H45" s="8">
        <v>42</v>
      </c>
      <c r="I45" s="9">
        <v>1220.33</v>
      </c>
      <c r="J45" s="10">
        <v>27.38</v>
      </c>
      <c r="L45" s="13">
        <f t="shared" si="2"/>
        <v>-0.011222025960556917</v>
      </c>
      <c r="M45" s="14">
        <f t="shared" si="3"/>
        <v>0.06911362748926199</v>
      </c>
    </row>
    <row r="46" spans="8:13" ht="12.75">
      <c r="H46" s="8">
        <v>43</v>
      </c>
      <c r="I46" s="9">
        <v>1228.81</v>
      </c>
      <c r="J46" s="10">
        <v>25.73</v>
      </c>
      <c r="L46" s="13">
        <f t="shared" si="2"/>
        <v>0.006948940040808649</v>
      </c>
      <c r="M46" s="14">
        <f t="shared" si="3"/>
        <v>-0.06026296566837103</v>
      </c>
    </row>
    <row r="47" spans="8:13" ht="12.75">
      <c r="H47" s="8">
        <v>44</v>
      </c>
      <c r="I47" s="9">
        <v>1207.01</v>
      </c>
      <c r="J47" s="10">
        <v>25.7</v>
      </c>
      <c r="L47" s="13">
        <f t="shared" si="2"/>
        <v>-0.01774074104214643</v>
      </c>
      <c r="M47" s="14">
        <f t="shared" si="3"/>
        <v>-0.001165954139137238</v>
      </c>
    </row>
    <row r="48" spans="8:13" ht="12.75">
      <c r="H48" s="8">
        <v>45</v>
      </c>
      <c r="I48" s="9">
        <v>1249.48</v>
      </c>
      <c r="J48" s="10">
        <v>27.68</v>
      </c>
      <c r="L48" s="13">
        <f t="shared" si="2"/>
        <v>0.03518612107604745</v>
      </c>
      <c r="M48" s="14">
        <f t="shared" si="3"/>
        <v>0.07704280155642025</v>
      </c>
    </row>
    <row r="49" spans="8:13" ht="12.75">
      <c r="H49" s="8">
        <v>46</v>
      </c>
      <c r="I49" s="9">
        <v>1248.29</v>
      </c>
      <c r="J49" s="10">
        <v>26.15</v>
      </c>
      <c r="L49" s="13">
        <f t="shared" si="2"/>
        <v>-0.0009523961968179199</v>
      </c>
      <c r="M49" s="14">
        <f t="shared" si="3"/>
        <v>-0.05527456647398848</v>
      </c>
    </row>
    <row r="50" spans="8:13" ht="12.75">
      <c r="H50" s="8">
        <v>47</v>
      </c>
      <c r="I50" s="9">
        <v>1280.08</v>
      </c>
      <c r="J50" s="10">
        <v>28.15</v>
      </c>
      <c r="L50" s="13">
        <f t="shared" si="2"/>
        <v>0.025466838635252998</v>
      </c>
      <c r="M50" s="14">
        <f t="shared" si="3"/>
        <v>0.07648183556405354</v>
      </c>
    </row>
    <row r="51" spans="8:13" ht="12.75">
      <c r="H51" s="8">
        <v>48</v>
      </c>
      <c r="I51" s="9">
        <v>1280.66</v>
      </c>
      <c r="J51" s="10">
        <v>26.87</v>
      </c>
      <c r="L51" s="13">
        <f t="shared" si="2"/>
        <v>0.00045309668145752973</v>
      </c>
      <c r="M51" s="14">
        <f t="shared" si="3"/>
        <v>-0.045470692717584284</v>
      </c>
    </row>
    <row r="52" spans="8:13" ht="12.75">
      <c r="H52" s="8">
        <v>49</v>
      </c>
      <c r="I52" s="9">
        <v>1294.87</v>
      </c>
      <c r="J52" s="10">
        <v>27.21</v>
      </c>
      <c r="L52" s="13">
        <f t="shared" si="2"/>
        <v>0.011095841206877554</v>
      </c>
      <c r="M52" s="14">
        <f t="shared" si="3"/>
        <v>0.012653516933382949</v>
      </c>
    </row>
    <row r="53" spans="8:13" ht="12.75">
      <c r="H53" s="8">
        <v>50</v>
      </c>
      <c r="I53" s="9">
        <v>1310.61</v>
      </c>
      <c r="J53" s="10">
        <v>24.15</v>
      </c>
      <c r="L53" s="13">
        <f t="shared" si="2"/>
        <v>0.01215566041378672</v>
      </c>
      <c r="M53" s="14">
        <f t="shared" si="3"/>
        <v>-0.11245865490628454</v>
      </c>
    </row>
    <row r="54" spans="8:13" ht="12.75">
      <c r="H54" s="8">
        <v>51</v>
      </c>
      <c r="I54" s="9">
        <v>1270.09</v>
      </c>
      <c r="J54" s="10">
        <v>22.65</v>
      </c>
      <c r="L54" s="13">
        <f t="shared" si="2"/>
        <v>-0.030916901290238885</v>
      </c>
      <c r="M54" s="14">
        <f t="shared" si="3"/>
        <v>-0.06211180124223603</v>
      </c>
    </row>
    <row r="55" spans="8:13" ht="12.75">
      <c r="H55" s="8">
        <v>52</v>
      </c>
      <c r="I55" s="9">
        <v>1270.2</v>
      </c>
      <c r="J55" s="10">
        <v>23.3</v>
      </c>
      <c r="L55" s="13">
        <f t="shared" si="2"/>
        <v>8.660803565111712E-05</v>
      </c>
      <c r="M55" s="14">
        <f t="shared" si="3"/>
        <v>0.028697571743929454</v>
      </c>
    </row>
    <row r="56" spans="8:13" ht="12.75">
      <c r="H56" s="8">
        <v>53</v>
      </c>
      <c r="I56" s="9">
        <v>1276.66</v>
      </c>
      <c r="J56" s="10">
        <v>24.06</v>
      </c>
      <c r="L56" s="13">
        <f t="shared" si="2"/>
        <v>0.005085813257754712</v>
      </c>
      <c r="M56" s="14">
        <f t="shared" si="3"/>
        <v>0.03261802575107287</v>
      </c>
    </row>
    <row r="57" spans="8:13" ht="12.75">
      <c r="H57" s="8">
        <v>54</v>
      </c>
      <c r="I57" s="9">
        <v>1303.82</v>
      </c>
      <c r="J57" s="10">
        <v>25.7</v>
      </c>
      <c r="L57" s="13">
        <f t="shared" si="2"/>
        <v>0.021274262528785937</v>
      </c>
      <c r="M57" s="14">
        <f t="shared" si="3"/>
        <v>0.06816292601828765</v>
      </c>
    </row>
    <row r="58" spans="8:13" ht="12.75">
      <c r="H58" s="8">
        <v>55</v>
      </c>
      <c r="I58" s="9">
        <v>1335.85</v>
      </c>
      <c r="J58" s="10">
        <v>27.35</v>
      </c>
      <c r="L58" s="13">
        <f t="shared" si="2"/>
        <v>0.024566274485741876</v>
      </c>
      <c r="M58" s="14">
        <f t="shared" si="3"/>
        <v>0.06420233463035029</v>
      </c>
    </row>
    <row r="59" spans="8:13" ht="12.75">
      <c r="H59" s="8">
        <v>56</v>
      </c>
      <c r="I59" s="9">
        <v>1377.94</v>
      </c>
      <c r="J59" s="10">
        <v>28.71</v>
      </c>
      <c r="L59" s="13">
        <f t="shared" si="2"/>
        <v>0.03150802859602511</v>
      </c>
      <c r="M59" s="14">
        <f t="shared" si="3"/>
        <v>0.04972577696526506</v>
      </c>
    </row>
    <row r="60" spans="8:13" ht="12.75">
      <c r="H60" s="8">
        <v>57</v>
      </c>
      <c r="I60" s="9">
        <v>1400.63</v>
      </c>
      <c r="J60" s="10">
        <v>29.36</v>
      </c>
      <c r="L60" s="13">
        <f t="shared" si="2"/>
        <v>0.016466609576614406</v>
      </c>
      <c r="M60" s="14">
        <f t="shared" si="3"/>
        <v>0.022640195053988107</v>
      </c>
    </row>
    <row r="61" spans="8:13" ht="12.75">
      <c r="H61" s="8">
        <v>58</v>
      </c>
      <c r="I61" s="9">
        <v>1418.3</v>
      </c>
      <c r="J61" s="10">
        <v>29.86</v>
      </c>
      <c r="L61" s="13">
        <f t="shared" si="2"/>
        <v>0.012615751483260993</v>
      </c>
      <c r="M61" s="14">
        <f t="shared" si="3"/>
        <v>0.0170299727520436</v>
      </c>
    </row>
    <row r="62" spans="8:13" ht="12.75">
      <c r="H62" s="8">
        <v>59</v>
      </c>
      <c r="I62" s="9">
        <v>1438.24</v>
      </c>
      <c r="J62" s="10">
        <v>30.86</v>
      </c>
      <c r="L62" s="13">
        <f t="shared" si="2"/>
        <v>0.014059084819854795</v>
      </c>
      <c r="M62" s="14">
        <f t="shared" si="3"/>
        <v>0.033489618218352314</v>
      </c>
    </row>
    <row r="63" spans="8:13" ht="12.75">
      <c r="H63" s="8">
        <v>60</v>
      </c>
      <c r="I63" s="9">
        <v>1406.82</v>
      </c>
      <c r="J63" s="10">
        <v>28.17</v>
      </c>
      <c r="L63" s="13">
        <f t="shared" si="2"/>
        <v>-0.02184614528868622</v>
      </c>
      <c r="M63" s="14">
        <f t="shared" si="3"/>
        <v>-0.08716785482825658</v>
      </c>
    </row>
    <row r="64" spans="8:13" ht="12.75">
      <c r="H64" s="8">
        <v>61</v>
      </c>
      <c r="I64" s="9">
        <v>1386.95</v>
      </c>
      <c r="J64" s="10">
        <v>27.33</v>
      </c>
      <c r="L64" s="13">
        <f t="shared" si="2"/>
        <v>-0.014124052828364604</v>
      </c>
      <c r="M64" s="14">
        <f t="shared" si="3"/>
        <v>-0.02981895633652834</v>
      </c>
    </row>
    <row r="65" spans="8:13" ht="12.75">
      <c r="H65" s="8">
        <v>62</v>
      </c>
      <c r="I65" s="9"/>
      <c r="J65" s="10"/>
      <c r="L65" s="13"/>
      <c r="M65" s="14"/>
    </row>
    <row r="66" spans="8:13" ht="12.75">
      <c r="H66" s="8">
        <v>63</v>
      </c>
      <c r="I66" s="9"/>
      <c r="J66" s="10"/>
      <c r="L66" s="13"/>
      <c r="M66" s="14"/>
    </row>
    <row r="67" spans="8:13" ht="12.75">
      <c r="H67" s="8">
        <v>64</v>
      </c>
      <c r="I67" s="9"/>
      <c r="J67" s="10"/>
      <c r="L67" s="13"/>
      <c r="M67" s="14"/>
    </row>
    <row r="68" spans="8:13" ht="12.75">
      <c r="H68" s="8">
        <v>65</v>
      </c>
      <c r="I68" s="9"/>
      <c r="J68" s="10"/>
      <c r="L68" s="13"/>
      <c r="M68" s="14"/>
    </row>
    <row r="69" spans="8:13" ht="12.75">
      <c r="H69" s="8">
        <v>66</v>
      </c>
      <c r="I69" s="9"/>
      <c r="J69" s="10"/>
      <c r="L69" s="13"/>
      <c r="M69" s="14"/>
    </row>
    <row r="70" spans="8:13" ht="12.75">
      <c r="H70" s="8">
        <v>67</v>
      </c>
      <c r="I70" s="9"/>
      <c r="J70" s="10"/>
      <c r="L70" s="13"/>
      <c r="M70" s="14"/>
    </row>
    <row r="71" spans="8:13" ht="12.75">
      <c r="H71" s="8">
        <v>68</v>
      </c>
      <c r="I71" s="9"/>
      <c r="J71" s="10"/>
      <c r="L71" s="13"/>
      <c r="M71" s="14"/>
    </row>
    <row r="72" spans="8:13" ht="12.75">
      <c r="H72" s="8">
        <v>69</v>
      </c>
      <c r="I72" s="9"/>
      <c r="J72" s="10"/>
      <c r="L72" s="13"/>
      <c r="M72" s="14"/>
    </row>
    <row r="73" spans="8:13" ht="12.75">
      <c r="H73" s="8">
        <v>70</v>
      </c>
      <c r="I73" s="9"/>
      <c r="J73" s="10"/>
      <c r="L73" s="13"/>
      <c r="M73" s="14"/>
    </row>
    <row r="74" spans="8:13" ht="12.75">
      <c r="H74" s="8">
        <v>71</v>
      </c>
      <c r="I74" s="9"/>
      <c r="J74" s="10"/>
      <c r="L74" s="13"/>
      <c r="M74" s="14"/>
    </row>
    <row r="75" spans="8:13" ht="12.75">
      <c r="H75" s="8">
        <v>72</v>
      </c>
      <c r="I75" s="9"/>
      <c r="J75" s="10"/>
      <c r="L75" s="13"/>
      <c r="M75" s="14"/>
    </row>
    <row r="76" spans="8:13" ht="12.75">
      <c r="H76" s="8">
        <v>73</v>
      </c>
      <c r="I76" s="9"/>
      <c r="J76" s="10"/>
      <c r="L76" s="13"/>
      <c r="M76" s="14"/>
    </row>
    <row r="77" spans="8:13" ht="12.75">
      <c r="H77" s="8">
        <v>74</v>
      </c>
      <c r="I77" s="9"/>
      <c r="J77" s="10"/>
      <c r="L77" s="13"/>
      <c r="M77" s="14"/>
    </row>
    <row r="78" spans="8:13" ht="12.75">
      <c r="H78" s="8">
        <v>75</v>
      </c>
      <c r="I78" s="9"/>
      <c r="J78" s="10"/>
      <c r="L78" s="13"/>
      <c r="M78" s="14"/>
    </row>
    <row r="79" spans="8:13" ht="12.75">
      <c r="H79" s="8">
        <v>76</v>
      </c>
      <c r="I79" s="9"/>
      <c r="J79" s="10"/>
      <c r="L79" s="13"/>
      <c r="M79" s="14"/>
    </row>
    <row r="80" spans="8:13" ht="12.75">
      <c r="H80" s="8">
        <v>77</v>
      </c>
      <c r="I80" s="9"/>
      <c r="J80" s="10"/>
      <c r="L80" s="13"/>
      <c r="M80" s="14"/>
    </row>
    <row r="81" spans="8:13" ht="12.75">
      <c r="H81" s="8">
        <v>78</v>
      </c>
      <c r="I81" s="9"/>
      <c r="J81" s="10"/>
      <c r="L81" s="13"/>
      <c r="M81" s="14"/>
    </row>
    <row r="82" spans="8:13" ht="12.75">
      <c r="H82" s="8">
        <v>79</v>
      </c>
      <c r="I82" s="9"/>
      <c r="J82" s="10"/>
      <c r="L82" s="13"/>
      <c r="M82" s="14"/>
    </row>
    <row r="83" spans="8:13" ht="12.75">
      <c r="H83" s="8">
        <v>80</v>
      </c>
      <c r="I83" s="9"/>
      <c r="J83" s="10"/>
      <c r="L83" s="13"/>
      <c r="M83" s="14"/>
    </row>
    <row r="84" spans="8:13" ht="12.75">
      <c r="H84" s="8">
        <v>81</v>
      </c>
      <c r="I84" s="9"/>
      <c r="J84" s="10"/>
      <c r="L84" s="13"/>
      <c r="M84" s="14"/>
    </row>
    <row r="85" spans="8:13" ht="12.75">
      <c r="H85" s="8">
        <v>82</v>
      </c>
      <c r="I85" s="9"/>
      <c r="J85" s="10"/>
      <c r="L85" s="13"/>
      <c r="M85" s="14"/>
    </row>
    <row r="86" spans="8:13" ht="12.75">
      <c r="H86" s="8">
        <v>83</v>
      </c>
      <c r="I86" s="9"/>
      <c r="J86" s="10"/>
      <c r="L86" s="13"/>
      <c r="M86" s="14"/>
    </row>
    <row r="87" spans="8:13" ht="12.75">
      <c r="H87" s="8">
        <v>84</v>
      </c>
      <c r="I87" s="9"/>
      <c r="J87" s="10"/>
      <c r="L87" s="13"/>
      <c r="M87" s="14"/>
    </row>
    <row r="88" spans="8:13" ht="12.75">
      <c r="H88" s="8">
        <v>85</v>
      </c>
      <c r="I88" s="9"/>
      <c r="J88" s="10"/>
      <c r="L88" s="13"/>
      <c r="M88" s="14"/>
    </row>
    <row r="89" spans="8:13" ht="12.75">
      <c r="H89" s="8">
        <v>86</v>
      </c>
      <c r="I89" s="9"/>
      <c r="J89" s="10"/>
      <c r="L89" s="13"/>
      <c r="M89" s="14"/>
    </row>
    <row r="90" spans="8:13" ht="12.75">
      <c r="H90" s="8">
        <v>87</v>
      </c>
      <c r="I90" s="9"/>
      <c r="J90" s="10"/>
      <c r="L90" s="13"/>
      <c r="M90" s="14"/>
    </row>
    <row r="91" spans="8:13" ht="12.75">
      <c r="H91" s="8">
        <v>88</v>
      </c>
      <c r="I91" s="9"/>
      <c r="J91" s="10"/>
      <c r="L91" s="13"/>
      <c r="M91" s="14"/>
    </row>
    <row r="92" spans="8:13" ht="12.75">
      <c r="H92" s="8">
        <v>89</v>
      </c>
      <c r="I92" s="9"/>
      <c r="J92" s="10"/>
      <c r="L92" s="13"/>
      <c r="M92" s="14"/>
    </row>
    <row r="93" spans="8:13" ht="12.75">
      <c r="H93" s="8">
        <v>90</v>
      </c>
      <c r="I93" s="9"/>
      <c r="J93" s="10"/>
      <c r="L93" s="13"/>
      <c r="M93" s="14"/>
    </row>
    <row r="94" spans="8:13" ht="12.75">
      <c r="H94" s="8">
        <v>91</v>
      </c>
      <c r="I94" s="9"/>
      <c r="J94" s="10"/>
      <c r="L94" s="13"/>
      <c r="M94" s="14"/>
    </row>
    <row r="95" spans="8:13" ht="12.75">
      <c r="H95" s="8">
        <v>92</v>
      </c>
      <c r="I95" s="9"/>
      <c r="J95" s="10"/>
      <c r="L95" s="13"/>
      <c r="M95" s="14"/>
    </row>
    <row r="96" spans="8:13" ht="12.75">
      <c r="H96" s="8">
        <v>93</v>
      </c>
      <c r="I96" s="9"/>
      <c r="J96" s="10"/>
      <c r="L96" s="13"/>
      <c r="M96" s="14"/>
    </row>
    <row r="97" spans="8:13" ht="12.75">
      <c r="H97" s="8">
        <v>94</v>
      </c>
      <c r="I97" s="9"/>
      <c r="J97" s="10"/>
      <c r="L97" s="13"/>
      <c r="M97" s="14"/>
    </row>
    <row r="98" spans="8:13" ht="12.75">
      <c r="H98" s="8">
        <v>95</v>
      </c>
      <c r="I98" s="9"/>
      <c r="J98" s="10"/>
      <c r="L98" s="13"/>
      <c r="M98" s="14"/>
    </row>
    <row r="99" spans="8:13" ht="12.75">
      <c r="H99" s="8">
        <v>96</v>
      </c>
      <c r="I99" s="9"/>
      <c r="J99" s="10"/>
      <c r="L99" s="13"/>
      <c r="M99" s="14"/>
    </row>
    <row r="100" spans="8:13" ht="12.75">
      <c r="H100" s="8">
        <v>97</v>
      </c>
      <c r="I100" s="9"/>
      <c r="J100" s="10"/>
      <c r="L100" s="13"/>
      <c r="M100" s="14"/>
    </row>
    <row r="101" spans="8:13" ht="12.75">
      <c r="H101" s="8">
        <v>98</v>
      </c>
      <c r="I101" s="9"/>
      <c r="J101" s="10"/>
      <c r="L101" s="13"/>
      <c r="M101" s="14"/>
    </row>
    <row r="102" spans="8:13" ht="12.75">
      <c r="H102" s="8">
        <v>99</v>
      </c>
      <c r="I102" s="9"/>
      <c r="J102" s="10"/>
      <c r="L102" s="13"/>
      <c r="M102" s="14"/>
    </row>
    <row r="103" spans="8:13" ht="13.5" thickBot="1">
      <c r="H103" s="23">
        <v>100</v>
      </c>
      <c r="I103" s="24"/>
      <c r="J103" s="25"/>
      <c r="L103" s="13"/>
      <c r="M103" s="14"/>
    </row>
    <row r="104" spans="11:13" ht="13.5" thickBot="1">
      <c r="K104" s="26"/>
      <c r="L104" s="27"/>
      <c r="M104" s="28"/>
    </row>
    <row r="105" spans="11:12" ht="12.75">
      <c r="K105" s="26"/>
      <c r="L105" s="26"/>
    </row>
  </sheetData>
  <sheetProtection/>
  <mergeCells count="6">
    <mergeCell ref="L3:M3"/>
    <mergeCell ref="H2:J2"/>
    <mergeCell ref="A26:B26"/>
    <mergeCell ref="E26:F26"/>
    <mergeCell ref="A22:B22"/>
    <mergeCell ref="A1:F19"/>
  </mergeCells>
  <hyperlinks>
    <hyperlink ref="A30" r:id="rId1" display="Copyright © 2007 Money-zine.com"/>
  </hyperlinks>
  <printOptions verticalCentered="1"/>
  <pageMargins left="0.75" right="0.75" top="0.5" bottom="0.5" header="0.25" footer="0.25"/>
  <pageSetup fitToHeight="1" fitToWidth="1" orientation="portrait" scale="53" r:id="rId2"/>
  <headerFooter alignWithMargins="0">
    <oddHeader>&amp;R&amp;"Arial,Italic"Copyright 2007 Money-zine.com</oddHeader>
    <oddFooter>&amp;L&amp;D &amp;T&amp;C&amp;A&amp;R&amp;F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Money-zine.com,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Beta Calculation</dc:title>
  <dc:subject>Investing</dc:subject>
  <dc:creator>Money-zine.com</dc:creator>
  <cp:keywords>Beta, Stock Beta, Stock Beta Worksheet, Spreadsheet</cp:keywords>
  <dc:description/>
  <cp:lastModifiedBy>Main</cp:lastModifiedBy>
  <cp:lastPrinted>2007-11-23T01:47:00Z</cp:lastPrinted>
  <dcterms:created xsi:type="dcterms:W3CDTF">2007-03-18T16:31:06Z</dcterms:created>
  <dcterms:modified xsi:type="dcterms:W3CDTF">2017-10-12T23:58:17Z</dcterms:modified>
  <cp:category>Stocks</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